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56" windowWidth="23256" windowHeight="13176" tabRatio="500" activeTab="1"/>
  </bookViews>
  <sheets>
    <sheet name="S15→SUS" sheetId="3" r:id="rId1"/>
    <sheet name="SUS→S15" sheetId="6" r:id="rId2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1" i="6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80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45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"/>
  <c r="M74" i="3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73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52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4"/>
  <c r="K134" i="6"/>
  <c r="E134"/>
  <c r="F134"/>
  <c r="B1"/>
  <c r="B2"/>
  <c r="A2"/>
  <c r="C2"/>
  <c r="D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G134"/>
  <c r="H13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J134"/>
  <c r="K133"/>
  <c r="E133"/>
  <c r="F133"/>
  <c r="G133"/>
  <c r="H133"/>
  <c r="J133"/>
  <c r="K132"/>
  <c r="E132"/>
  <c r="F132"/>
  <c r="G132"/>
  <c r="H132"/>
  <c r="J132"/>
  <c r="K131"/>
  <c r="E131"/>
  <c r="F131"/>
  <c r="G131"/>
  <c r="H131"/>
  <c r="J131"/>
  <c r="K130"/>
  <c r="E130"/>
  <c r="F130"/>
  <c r="G130"/>
  <c r="H130"/>
  <c r="J130"/>
  <c r="K129"/>
  <c r="E129"/>
  <c r="F129"/>
  <c r="G129"/>
  <c r="H129"/>
  <c r="J129"/>
  <c r="K128"/>
  <c r="E128"/>
  <c r="F128"/>
  <c r="G128"/>
  <c r="H128"/>
  <c r="J128"/>
  <c r="K127"/>
  <c r="E127"/>
  <c r="F127"/>
  <c r="G127"/>
  <c r="H127"/>
  <c r="J127"/>
  <c r="K126"/>
  <c r="E126"/>
  <c r="F126"/>
  <c r="G126"/>
  <c r="H126"/>
  <c r="J126"/>
  <c r="K125"/>
  <c r="E125"/>
  <c r="F125"/>
  <c r="G125"/>
  <c r="H125"/>
  <c r="J125"/>
  <c r="K124"/>
  <c r="E124"/>
  <c r="F124"/>
  <c r="G124"/>
  <c r="H124"/>
  <c r="J124"/>
  <c r="K123"/>
  <c r="E123"/>
  <c r="F123"/>
  <c r="G123"/>
  <c r="H123"/>
  <c r="J123"/>
  <c r="K122"/>
  <c r="E122"/>
  <c r="F122"/>
  <c r="G122"/>
  <c r="H122"/>
  <c r="J122"/>
  <c r="K121"/>
  <c r="E121"/>
  <c r="F121"/>
  <c r="G121"/>
  <c r="H121"/>
  <c r="J121"/>
  <c r="K120"/>
  <c r="E120"/>
  <c r="F120"/>
  <c r="G120"/>
  <c r="H120"/>
  <c r="J120"/>
  <c r="K119"/>
  <c r="E119"/>
  <c r="F119"/>
  <c r="G119"/>
  <c r="H119"/>
  <c r="J119"/>
  <c r="K118"/>
  <c r="E118"/>
  <c r="F118"/>
  <c r="G118"/>
  <c r="H118"/>
  <c r="J118"/>
  <c r="K117"/>
  <c r="E117"/>
  <c r="F117"/>
  <c r="G117"/>
  <c r="H117"/>
  <c r="J117"/>
  <c r="K116"/>
  <c r="E116"/>
  <c r="F116"/>
  <c r="G116"/>
  <c r="H116"/>
  <c r="J116"/>
  <c r="K115"/>
  <c r="E115"/>
  <c r="F115"/>
  <c r="G115"/>
  <c r="H115"/>
  <c r="J115"/>
  <c r="K114"/>
  <c r="E114"/>
  <c r="F114"/>
  <c r="G114"/>
  <c r="H114"/>
  <c r="J114"/>
  <c r="K113"/>
  <c r="E113"/>
  <c r="F113"/>
  <c r="G113"/>
  <c r="H113"/>
  <c r="J113"/>
  <c r="K112"/>
  <c r="E112"/>
  <c r="F112"/>
  <c r="G112"/>
  <c r="H112"/>
  <c r="J112"/>
  <c r="K111"/>
  <c r="E111"/>
  <c r="F111"/>
  <c r="G111"/>
  <c r="H111"/>
  <c r="J111"/>
  <c r="K110"/>
  <c r="E110"/>
  <c r="F110"/>
  <c r="G110"/>
  <c r="H110"/>
  <c r="J110"/>
  <c r="K109"/>
  <c r="E109"/>
  <c r="F109"/>
  <c r="G109"/>
  <c r="H109"/>
  <c r="J109"/>
  <c r="K108"/>
  <c r="E108"/>
  <c r="F108"/>
  <c r="G108"/>
  <c r="H108"/>
  <c r="J108"/>
  <c r="K107"/>
  <c r="E107"/>
  <c r="F107"/>
  <c r="G107"/>
  <c r="H107"/>
  <c r="J107"/>
  <c r="K106"/>
  <c r="E106"/>
  <c r="F106"/>
  <c r="G106"/>
  <c r="H106"/>
  <c r="J106"/>
  <c r="K105"/>
  <c r="E105"/>
  <c r="F105"/>
  <c r="G105"/>
  <c r="H105"/>
  <c r="J105"/>
  <c r="K104"/>
  <c r="E104"/>
  <c r="F104"/>
  <c r="G104"/>
  <c r="H104"/>
  <c r="J104"/>
  <c r="K103"/>
  <c r="E103"/>
  <c r="F103"/>
  <c r="G103"/>
  <c r="H103"/>
  <c r="J103"/>
  <c r="K102"/>
  <c r="E102"/>
  <c r="F102"/>
  <c r="G102"/>
  <c r="H102"/>
  <c r="J102"/>
  <c r="K101"/>
  <c r="E101"/>
  <c r="F101"/>
  <c r="G101"/>
  <c r="H101"/>
  <c r="J101"/>
  <c r="K100"/>
  <c r="E100"/>
  <c r="F100"/>
  <c r="G100"/>
  <c r="H100"/>
  <c r="J100"/>
  <c r="K99"/>
  <c r="E99"/>
  <c r="F99"/>
  <c r="G99"/>
  <c r="H99"/>
  <c r="J99"/>
  <c r="K98"/>
  <c r="E98"/>
  <c r="F98"/>
  <c r="G98"/>
  <c r="H98"/>
  <c r="J98"/>
  <c r="K97"/>
  <c r="E97"/>
  <c r="F97"/>
  <c r="G97"/>
  <c r="H97"/>
  <c r="J97"/>
  <c r="K96"/>
  <c r="E96"/>
  <c r="F96"/>
  <c r="G96"/>
  <c r="H96"/>
  <c r="J96"/>
  <c r="K95"/>
  <c r="E95"/>
  <c r="F95"/>
  <c r="G95"/>
  <c r="H95"/>
  <c r="J95"/>
  <c r="K94"/>
  <c r="E94"/>
  <c r="F94"/>
  <c r="G94"/>
  <c r="H94"/>
  <c r="J94"/>
  <c r="K93"/>
  <c r="E93"/>
  <c r="F93"/>
  <c r="G93"/>
  <c r="H93"/>
  <c r="J93"/>
  <c r="K92"/>
  <c r="E92"/>
  <c r="F92"/>
  <c r="G92"/>
  <c r="H92"/>
  <c r="J92"/>
  <c r="K91"/>
  <c r="E91"/>
  <c r="F91"/>
  <c r="G91"/>
  <c r="H91"/>
  <c r="J91"/>
  <c r="K90"/>
  <c r="E90"/>
  <c r="F90"/>
  <c r="G90"/>
  <c r="H90"/>
  <c r="J90"/>
  <c r="K89"/>
  <c r="E89"/>
  <c r="F89"/>
  <c r="G89"/>
  <c r="H89"/>
  <c r="J89"/>
  <c r="K88"/>
  <c r="E88"/>
  <c r="F88"/>
  <c r="G88"/>
  <c r="H88"/>
  <c r="J88"/>
  <c r="K87"/>
  <c r="E87"/>
  <c r="F87"/>
  <c r="G87"/>
  <c r="H87"/>
  <c r="J87"/>
  <c r="K86"/>
  <c r="E86"/>
  <c r="F86"/>
  <c r="G86"/>
  <c r="H86"/>
  <c r="J86"/>
  <c r="K85"/>
  <c r="E85"/>
  <c r="F85"/>
  <c r="G85"/>
  <c r="H85"/>
  <c r="J85"/>
  <c r="K84"/>
  <c r="E84"/>
  <c r="F84"/>
  <c r="G84"/>
  <c r="H84"/>
  <c r="J84"/>
  <c r="K83"/>
  <c r="E83"/>
  <c r="F83"/>
  <c r="G83"/>
  <c r="H83"/>
  <c r="J83"/>
  <c r="K82"/>
  <c r="E82"/>
  <c r="F82"/>
  <c r="G82"/>
  <c r="H82"/>
  <c r="J82"/>
  <c r="K81"/>
  <c r="E81"/>
  <c r="F81"/>
  <c r="G81"/>
  <c r="H81"/>
  <c r="J81"/>
  <c r="K80"/>
  <c r="E80"/>
  <c r="F80"/>
  <c r="G80"/>
  <c r="H80"/>
  <c r="J80"/>
  <c r="K79"/>
  <c r="E79"/>
  <c r="F79"/>
  <c r="G79"/>
  <c r="H79"/>
  <c r="J79"/>
  <c r="K78"/>
  <c r="E78"/>
  <c r="F78"/>
  <c r="G78"/>
  <c r="H78"/>
  <c r="J78"/>
  <c r="K77"/>
  <c r="E77"/>
  <c r="F77"/>
  <c r="G77"/>
  <c r="H77"/>
  <c r="J77"/>
  <c r="K76"/>
  <c r="E76"/>
  <c r="F76"/>
  <c r="G76"/>
  <c r="H76"/>
  <c r="J76"/>
  <c r="K75"/>
  <c r="E75"/>
  <c r="F75"/>
  <c r="G75"/>
  <c r="H75"/>
  <c r="J75"/>
  <c r="K74"/>
  <c r="E74"/>
  <c r="F74"/>
  <c r="G74"/>
  <c r="H74"/>
  <c r="J74"/>
  <c r="K73"/>
  <c r="E73"/>
  <c r="F73"/>
  <c r="G73"/>
  <c r="H73"/>
  <c r="J73"/>
  <c r="K72"/>
  <c r="E72"/>
  <c r="F72"/>
  <c r="G72"/>
  <c r="H72"/>
  <c r="J72"/>
  <c r="K71"/>
  <c r="E71"/>
  <c r="F71"/>
  <c r="G71"/>
  <c r="H71"/>
  <c r="J71"/>
  <c r="K70"/>
  <c r="E70"/>
  <c r="F70"/>
  <c r="G70"/>
  <c r="H70"/>
  <c r="J70"/>
  <c r="K69"/>
  <c r="E69"/>
  <c r="F69"/>
  <c r="G69"/>
  <c r="H69"/>
  <c r="J69"/>
  <c r="K68"/>
  <c r="E68"/>
  <c r="F68"/>
  <c r="G68"/>
  <c r="H68"/>
  <c r="J68"/>
  <c r="K67"/>
  <c r="E67"/>
  <c r="F67"/>
  <c r="G67"/>
  <c r="H67"/>
  <c r="J67"/>
  <c r="K66"/>
  <c r="E66"/>
  <c r="F66"/>
  <c r="G66"/>
  <c r="H66"/>
  <c r="J66"/>
  <c r="K65"/>
  <c r="E65"/>
  <c r="F65"/>
  <c r="G65"/>
  <c r="H65"/>
  <c r="J65"/>
  <c r="K64"/>
  <c r="E64"/>
  <c r="F64"/>
  <c r="G64"/>
  <c r="H64"/>
  <c r="J64"/>
  <c r="K63"/>
  <c r="E63"/>
  <c r="F63"/>
  <c r="G63"/>
  <c r="H63"/>
  <c r="J63"/>
  <c r="K62"/>
  <c r="E62"/>
  <c r="F62"/>
  <c r="G62"/>
  <c r="H62"/>
  <c r="J62"/>
  <c r="K61"/>
  <c r="E61"/>
  <c r="F61"/>
  <c r="G61"/>
  <c r="H61"/>
  <c r="J61"/>
  <c r="K60"/>
  <c r="E60"/>
  <c r="F60"/>
  <c r="G60"/>
  <c r="H60"/>
  <c r="J60"/>
  <c r="K59"/>
  <c r="E59"/>
  <c r="F59"/>
  <c r="G59"/>
  <c r="H59"/>
  <c r="J59"/>
  <c r="K58"/>
  <c r="E58"/>
  <c r="F58"/>
  <c r="G58"/>
  <c r="H58"/>
  <c r="J58"/>
  <c r="K57"/>
  <c r="E57"/>
  <c r="F57"/>
  <c r="G57"/>
  <c r="H57"/>
  <c r="J57"/>
  <c r="K56"/>
  <c r="E56"/>
  <c r="F56"/>
  <c r="G56"/>
  <c r="H56"/>
  <c r="J56"/>
  <c r="K55"/>
  <c r="E55"/>
  <c r="F55"/>
  <c r="G55"/>
  <c r="H55"/>
  <c r="J55"/>
  <c r="K54"/>
  <c r="E54"/>
  <c r="F54"/>
  <c r="G54"/>
  <c r="H54"/>
  <c r="J54"/>
  <c r="K53"/>
  <c r="E53"/>
  <c r="F53"/>
  <c r="G53"/>
  <c r="H53"/>
  <c r="J53"/>
  <c r="K52"/>
  <c r="E52"/>
  <c r="F52"/>
  <c r="G52"/>
  <c r="H52"/>
  <c r="J52"/>
  <c r="K51"/>
  <c r="E51"/>
  <c r="F51"/>
  <c r="G51"/>
  <c r="H51"/>
  <c r="J51"/>
  <c r="K50"/>
  <c r="E50"/>
  <c r="F50"/>
  <c r="G50"/>
  <c r="H50"/>
  <c r="J50"/>
  <c r="K49"/>
  <c r="E49"/>
  <c r="F49"/>
  <c r="G49"/>
  <c r="H49"/>
  <c r="J49"/>
  <c r="K48"/>
  <c r="E48"/>
  <c r="F48"/>
  <c r="G48"/>
  <c r="H48"/>
  <c r="J48"/>
  <c r="K47"/>
  <c r="E47"/>
  <c r="F47"/>
  <c r="G47"/>
  <c r="H47"/>
  <c r="J47"/>
  <c r="K46"/>
  <c r="E46"/>
  <c r="F46"/>
  <c r="G46"/>
  <c r="H46"/>
  <c r="J46"/>
  <c r="K45"/>
  <c r="E45"/>
  <c r="F45"/>
  <c r="G45"/>
  <c r="H45"/>
  <c r="J45"/>
  <c r="K44"/>
  <c r="E44"/>
  <c r="F44"/>
  <c r="G44"/>
  <c r="H44"/>
  <c r="I44"/>
  <c r="J44"/>
  <c r="K43"/>
  <c r="E43"/>
  <c r="F43"/>
  <c r="G43"/>
  <c r="H43"/>
  <c r="I43"/>
  <c r="J43"/>
  <c r="K42"/>
  <c r="E42"/>
  <c r="F42"/>
  <c r="G42"/>
  <c r="H42"/>
  <c r="I42"/>
  <c r="J42"/>
  <c r="K41"/>
  <c r="E41"/>
  <c r="F41"/>
  <c r="G41"/>
  <c r="H41"/>
  <c r="I41"/>
  <c r="J41"/>
  <c r="K40"/>
  <c r="E40"/>
  <c r="F40"/>
  <c r="G40"/>
  <c r="H40"/>
  <c r="I40"/>
  <c r="J40"/>
  <c r="K39"/>
  <c r="E39"/>
  <c r="F39"/>
  <c r="G39"/>
  <c r="H39"/>
  <c r="I39"/>
  <c r="J39"/>
  <c r="K38"/>
  <c r="E38"/>
  <c r="F38"/>
  <c r="G38"/>
  <c r="H38"/>
  <c r="I38"/>
  <c r="J38"/>
  <c r="K37"/>
  <c r="E37"/>
  <c r="F37"/>
  <c r="G37"/>
  <c r="H37"/>
  <c r="I37"/>
  <c r="J37"/>
  <c r="K36"/>
  <c r="E36"/>
  <c r="F36"/>
  <c r="G36"/>
  <c r="H36"/>
  <c r="I36"/>
  <c r="J36"/>
  <c r="K35"/>
  <c r="E35"/>
  <c r="F35"/>
  <c r="G35"/>
  <c r="H35"/>
  <c r="I35"/>
  <c r="J35"/>
  <c r="K34"/>
  <c r="E34"/>
  <c r="F34"/>
  <c r="G34"/>
  <c r="H34"/>
  <c r="I34"/>
  <c r="J34"/>
  <c r="K33"/>
  <c r="E33"/>
  <c r="F33"/>
  <c r="G33"/>
  <c r="H33"/>
  <c r="I33"/>
  <c r="J33"/>
  <c r="K32"/>
  <c r="E32"/>
  <c r="F32"/>
  <c r="G32"/>
  <c r="H32"/>
  <c r="I32"/>
  <c r="J32"/>
  <c r="K31"/>
  <c r="E31"/>
  <c r="F31"/>
  <c r="G31"/>
  <c r="H31"/>
  <c r="I31"/>
  <c r="J31"/>
  <c r="K30"/>
  <c r="E30"/>
  <c r="F30"/>
  <c r="G30"/>
  <c r="H30"/>
  <c r="I30"/>
  <c r="J30"/>
  <c r="K29"/>
  <c r="E29"/>
  <c r="F29"/>
  <c r="G29"/>
  <c r="H29"/>
  <c r="I29"/>
  <c r="J29"/>
  <c r="K28"/>
  <c r="E28"/>
  <c r="F28"/>
  <c r="G28"/>
  <c r="H28"/>
  <c r="I28"/>
  <c r="J28"/>
  <c r="K27"/>
  <c r="E27"/>
  <c r="F27"/>
  <c r="G27"/>
  <c r="H27"/>
  <c r="I27"/>
  <c r="J27"/>
  <c r="K26"/>
  <c r="E26"/>
  <c r="F26"/>
  <c r="G26"/>
  <c r="H26"/>
  <c r="I26"/>
  <c r="J26"/>
  <c r="K25"/>
  <c r="E25"/>
  <c r="F25"/>
  <c r="G25"/>
  <c r="H25"/>
  <c r="I25"/>
  <c r="J25"/>
  <c r="K24"/>
  <c r="E24"/>
  <c r="F24"/>
  <c r="G24"/>
  <c r="H24"/>
  <c r="I24"/>
  <c r="J24"/>
  <c r="K23"/>
  <c r="E23"/>
  <c r="F23"/>
  <c r="G23"/>
  <c r="H23"/>
  <c r="I23"/>
  <c r="J23"/>
  <c r="K22"/>
  <c r="E22"/>
  <c r="F22"/>
  <c r="G22"/>
  <c r="H22"/>
  <c r="I22"/>
  <c r="J22"/>
  <c r="K21"/>
  <c r="E21"/>
  <c r="F21"/>
  <c r="G21"/>
  <c r="H21"/>
  <c r="I21"/>
  <c r="J21"/>
  <c r="K20"/>
  <c r="E20"/>
  <c r="F20"/>
  <c r="G20"/>
  <c r="H20"/>
  <c r="I20"/>
  <c r="J20"/>
  <c r="K19"/>
  <c r="E19"/>
  <c r="F19"/>
  <c r="G19"/>
  <c r="H19"/>
  <c r="I19"/>
  <c r="J19"/>
  <c r="K18"/>
  <c r="E18"/>
  <c r="F18"/>
  <c r="G18"/>
  <c r="H18"/>
  <c r="I18"/>
  <c r="J18"/>
  <c r="K17"/>
  <c r="E17"/>
  <c r="F17"/>
  <c r="G17"/>
  <c r="H17"/>
  <c r="I17"/>
  <c r="J17"/>
  <c r="K16"/>
  <c r="E16"/>
  <c r="F16"/>
  <c r="G16"/>
  <c r="H16"/>
  <c r="I16"/>
  <c r="J16"/>
  <c r="K15"/>
  <c r="E15"/>
  <c r="F15"/>
  <c r="G15"/>
  <c r="H15"/>
  <c r="I15"/>
  <c r="J15"/>
  <c r="K14"/>
  <c r="E14"/>
  <c r="F14"/>
  <c r="G14"/>
  <c r="H14"/>
  <c r="I14"/>
  <c r="J14"/>
  <c r="K13"/>
  <c r="E13"/>
  <c r="F13"/>
  <c r="G13"/>
  <c r="H13"/>
  <c r="I13"/>
  <c r="J13"/>
  <c r="K12"/>
  <c r="E12"/>
  <c r="F12"/>
  <c r="G12"/>
  <c r="H12"/>
  <c r="I12"/>
  <c r="J12"/>
  <c r="K11"/>
  <c r="E11"/>
  <c r="F11"/>
  <c r="G11"/>
  <c r="H11"/>
  <c r="I11"/>
  <c r="J11"/>
  <c r="K10"/>
  <c r="E10"/>
  <c r="F10"/>
  <c r="G10"/>
  <c r="H10"/>
  <c r="I10"/>
  <c r="J10"/>
  <c r="K9"/>
  <c r="E9"/>
  <c r="F9"/>
  <c r="G9"/>
  <c r="H9"/>
  <c r="I9"/>
  <c r="J9"/>
  <c r="K8"/>
  <c r="E8"/>
  <c r="F8"/>
  <c r="G8"/>
  <c r="H8"/>
  <c r="I8"/>
  <c r="J8"/>
  <c r="K7"/>
  <c r="E7"/>
  <c r="F7"/>
  <c r="G7"/>
  <c r="H7"/>
  <c r="I7"/>
  <c r="J7"/>
  <c r="K6"/>
  <c r="E6"/>
  <c r="F6"/>
  <c r="G6"/>
  <c r="H6"/>
  <c r="I6"/>
  <c r="J6"/>
  <c r="K5"/>
  <c r="E5"/>
  <c r="F5"/>
  <c r="G5"/>
  <c r="H5"/>
  <c r="I5"/>
  <c r="J5"/>
  <c r="K4"/>
  <c r="G4"/>
  <c r="H4"/>
  <c r="I4"/>
  <c r="E4"/>
  <c r="F4"/>
  <c r="J4"/>
  <c r="B1" i="3"/>
  <c r="B2"/>
  <c r="A2"/>
  <c r="C2"/>
  <c r="D2"/>
  <c r="D4"/>
  <c r="C4"/>
  <c r="G4"/>
  <c r="E2" i="6"/>
  <c r="E6" i="3"/>
  <c r="F6"/>
  <c r="D5"/>
  <c r="D6"/>
  <c r="C5"/>
  <c r="C6"/>
  <c r="G6"/>
  <c r="H6"/>
  <c r="I6"/>
  <c r="J6"/>
  <c r="K5"/>
  <c r="E7"/>
  <c r="F7"/>
  <c r="D7"/>
  <c r="C7"/>
  <c r="G7"/>
  <c r="H7"/>
  <c r="I7"/>
  <c r="J7"/>
  <c r="K6"/>
  <c r="E8"/>
  <c r="F8"/>
  <c r="D8"/>
  <c r="C8"/>
  <c r="G8"/>
  <c r="H8"/>
  <c r="I8"/>
  <c r="J8"/>
  <c r="K7"/>
  <c r="E9"/>
  <c r="F9"/>
  <c r="D9"/>
  <c r="C9"/>
  <c r="G9"/>
  <c r="H9"/>
  <c r="I9"/>
  <c r="J9"/>
  <c r="K8"/>
  <c r="E10"/>
  <c r="F10"/>
  <c r="D10"/>
  <c r="C10"/>
  <c r="G10"/>
  <c r="H10"/>
  <c r="I10"/>
  <c r="J10"/>
  <c r="K9"/>
  <c r="E11"/>
  <c r="F11"/>
  <c r="D11"/>
  <c r="C11"/>
  <c r="G11"/>
  <c r="H11"/>
  <c r="I11"/>
  <c r="J11"/>
  <c r="K10"/>
  <c r="E12"/>
  <c r="F12"/>
  <c r="D12"/>
  <c r="C12"/>
  <c r="G12"/>
  <c r="H12"/>
  <c r="I12"/>
  <c r="J12"/>
  <c r="K11"/>
  <c r="E13"/>
  <c r="F13"/>
  <c r="D13"/>
  <c r="C13"/>
  <c r="G13"/>
  <c r="H13"/>
  <c r="I13"/>
  <c r="J13"/>
  <c r="K12"/>
  <c r="E14"/>
  <c r="F14"/>
  <c r="D14"/>
  <c r="C14"/>
  <c r="G14"/>
  <c r="H14"/>
  <c r="I14"/>
  <c r="J14"/>
  <c r="K13"/>
  <c r="E15"/>
  <c r="F15"/>
  <c r="D15"/>
  <c r="C15"/>
  <c r="G15"/>
  <c r="H15"/>
  <c r="I15"/>
  <c r="J15"/>
  <c r="K14"/>
  <c r="E16"/>
  <c r="F16"/>
  <c r="D16"/>
  <c r="C16"/>
  <c r="G16"/>
  <c r="H16"/>
  <c r="I16"/>
  <c r="J16"/>
  <c r="K15"/>
  <c r="E17"/>
  <c r="F17"/>
  <c r="D17"/>
  <c r="C17"/>
  <c r="G17"/>
  <c r="H17"/>
  <c r="I17"/>
  <c r="J17"/>
  <c r="K16"/>
  <c r="E18"/>
  <c r="F18"/>
  <c r="D18"/>
  <c r="C18"/>
  <c r="G18"/>
  <c r="H18"/>
  <c r="I18"/>
  <c r="J18"/>
  <c r="K17"/>
  <c r="E19"/>
  <c r="F19"/>
  <c r="D19"/>
  <c r="C19"/>
  <c r="G19"/>
  <c r="H19"/>
  <c r="I19"/>
  <c r="J19"/>
  <c r="K18"/>
  <c r="E20"/>
  <c r="F20"/>
  <c r="D20"/>
  <c r="C20"/>
  <c r="G20"/>
  <c r="H20"/>
  <c r="I20"/>
  <c r="J20"/>
  <c r="K19"/>
  <c r="E21"/>
  <c r="F21"/>
  <c r="D21"/>
  <c r="C21"/>
  <c r="G21"/>
  <c r="H21"/>
  <c r="I21"/>
  <c r="J21"/>
  <c r="K20"/>
  <c r="E22"/>
  <c r="F22"/>
  <c r="D22"/>
  <c r="C22"/>
  <c r="G22"/>
  <c r="H22"/>
  <c r="I22"/>
  <c r="J22"/>
  <c r="K21"/>
  <c r="E23"/>
  <c r="F23"/>
  <c r="D23"/>
  <c r="C23"/>
  <c r="G23"/>
  <c r="H23"/>
  <c r="I23"/>
  <c r="J23"/>
  <c r="K22"/>
  <c r="E24"/>
  <c r="F24"/>
  <c r="D24"/>
  <c r="C24"/>
  <c r="G24"/>
  <c r="H24"/>
  <c r="I24"/>
  <c r="J24"/>
  <c r="K23"/>
  <c r="E25"/>
  <c r="F25"/>
  <c r="D25"/>
  <c r="C25"/>
  <c r="G25"/>
  <c r="H25"/>
  <c r="I25"/>
  <c r="J25"/>
  <c r="K24"/>
  <c r="E26"/>
  <c r="F26"/>
  <c r="D26"/>
  <c r="C26"/>
  <c r="G26"/>
  <c r="H26"/>
  <c r="I26"/>
  <c r="J26"/>
  <c r="K25"/>
  <c r="E27"/>
  <c r="F27"/>
  <c r="D27"/>
  <c r="C27"/>
  <c r="G27"/>
  <c r="H27"/>
  <c r="I27"/>
  <c r="J27"/>
  <c r="K26"/>
  <c r="E28"/>
  <c r="F28"/>
  <c r="D28"/>
  <c r="C28"/>
  <c r="G28"/>
  <c r="H28"/>
  <c r="I28"/>
  <c r="J28"/>
  <c r="K27"/>
  <c r="E29"/>
  <c r="F29"/>
  <c r="D29"/>
  <c r="C29"/>
  <c r="G29"/>
  <c r="H29"/>
  <c r="I29"/>
  <c r="J29"/>
  <c r="K28"/>
  <c r="E30"/>
  <c r="F30"/>
  <c r="D30"/>
  <c r="C30"/>
  <c r="G30"/>
  <c r="H30"/>
  <c r="I30"/>
  <c r="J30"/>
  <c r="K29"/>
  <c r="E31"/>
  <c r="F31"/>
  <c r="D31"/>
  <c r="C31"/>
  <c r="G31"/>
  <c r="H31"/>
  <c r="I31"/>
  <c r="J31"/>
  <c r="K30"/>
  <c r="E32"/>
  <c r="F32"/>
  <c r="D32"/>
  <c r="C32"/>
  <c r="G32"/>
  <c r="H32"/>
  <c r="I32"/>
  <c r="J32"/>
  <c r="K31"/>
  <c r="E33"/>
  <c r="F33"/>
  <c r="D33"/>
  <c r="C33"/>
  <c r="G33"/>
  <c r="H33"/>
  <c r="I33"/>
  <c r="J33"/>
  <c r="K32"/>
  <c r="E34"/>
  <c r="F34"/>
  <c r="D34"/>
  <c r="C34"/>
  <c r="G34"/>
  <c r="H34"/>
  <c r="I34"/>
  <c r="J34"/>
  <c r="K33"/>
  <c r="E35"/>
  <c r="F35"/>
  <c r="D35"/>
  <c r="C35"/>
  <c r="G35"/>
  <c r="H35"/>
  <c r="I35"/>
  <c r="J35"/>
  <c r="K34"/>
  <c r="E36"/>
  <c r="F36"/>
  <c r="D36"/>
  <c r="C36"/>
  <c r="G36"/>
  <c r="H36"/>
  <c r="I36"/>
  <c r="J36"/>
  <c r="K35"/>
  <c r="E37"/>
  <c r="F37"/>
  <c r="D37"/>
  <c r="C37"/>
  <c r="G37"/>
  <c r="H37"/>
  <c r="I37"/>
  <c r="J37"/>
  <c r="K36"/>
  <c r="E38"/>
  <c r="F38"/>
  <c r="D38"/>
  <c r="C38"/>
  <c r="G38"/>
  <c r="H38"/>
  <c r="I38"/>
  <c r="J38"/>
  <c r="K37"/>
  <c r="E39"/>
  <c r="F39"/>
  <c r="D39"/>
  <c r="C39"/>
  <c r="G39"/>
  <c r="H39"/>
  <c r="I39"/>
  <c r="J39"/>
  <c r="K38"/>
  <c r="E40"/>
  <c r="F40"/>
  <c r="D40"/>
  <c r="C40"/>
  <c r="G40"/>
  <c r="H40"/>
  <c r="I40"/>
  <c r="J40"/>
  <c r="K39"/>
  <c r="E41"/>
  <c r="F41"/>
  <c r="D41"/>
  <c r="C41"/>
  <c r="G41"/>
  <c r="H41"/>
  <c r="I41"/>
  <c r="J41"/>
  <c r="K40"/>
  <c r="E42"/>
  <c r="F42"/>
  <c r="D42"/>
  <c r="C42"/>
  <c r="G42"/>
  <c r="H42"/>
  <c r="I42"/>
  <c r="J42"/>
  <c r="K41"/>
  <c r="E43"/>
  <c r="F43"/>
  <c r="D43"/>
  <c r="C43"/>
  <c r="G43"/>
  <c r="H43"/>
  <c r="I43"/>
  <c r="J43"/>
  <c r="K42"/>
  <c r="E44"/>
  <c r="F44"/>
  <c r="D44"/>
  <c r="C44"/>
  <c r="G44"/>
  <c r="H44"/>
  <c r="I44"/>
  <c r="J44"/>
  <c r="K43"/>
  <c r="E45"/>
  <c r="F45"/>
  <c r="D45"/>
  <c r="C45"/>
  <c r="G45"/>
  <c r="H45"/>
  <c r="I45"/>
  <c r="J45"/>
  <c r="K44"/>
  <c r="E46"/>
  <c r="F46"/>
  <c r="D46"/>
  <c r="C46"/>
  <c r="G46"/>
  <c r="H46"/>
  <c r="I46"/>
  <c r="J46"/>
  <c r="K45"/>
  <c r="E47"/>
  <c r="F47"/>
  <c r="D47"/>
  <c r="C47"/>
  <c r="G47"/>
  <c r="H47"/>
  <c r="I47"/>
  <c r="J47"/>
  <c r="K46"/>
  <c r="E48"/>
  <c r="F48"/>
  <c r="D48"/>
  <c r="C48"/>
  <c r="G48"/>
  <c r="H48"/>
  <c r="I48"/>
  <c r="J48"/>
  <c r="K47"/>
  <c r="E49"/>
  <c r="F49"/>
  <c r="D49"/>
  <c r="C49"/>
  <c r="G49"/>
  <c r="H49"/>
  <c r="I49"/>
  <c r="J49"/>
  <c r="K48"/>
  <c r="E50"/>
  <c r="F50"/>
  <c r="D50"/>
  <c r="C50"/>
  <c r="G50"/>
  <c r="H50"/>
  <c r="I50"/>
  <c r="J50"/>
  <c r="K49"/>
  <c r="E51"/>
  <c r="F51"/>
  <c r="D51"/>
  <c r="C51"/>
  <c r="G51"/>
  <c r="H51"/>
  <c r="I51"/>
  <c r="J51"/>
  <c r="K50"/>
  <c r="E52"/>
  <c r="F52"/>
  <c r="D52"/>
  <c r="C52"/>
  <c r="G52"/>
  <c r="H52"/>
  <c r="I52"/>
  <c r="J52"/>
  <c r="K51"/>
  <c r="E53"/>
  <c r="F53"/>
  <c r="D53"/>
  <c r="C53"/>
  <c r="G53"/>
  <c r="H53"/>
  <c r="I53"/>
  <c r="J53"/>
  <c r="K52"/>
  <c r="E54"/>
  <c r="F54"/>
  <c r="D54"/>
  <c r="C54"/>
  <c r="G54"/>
  <c r="H54"/>
  <c r="I54"/>
  <c r="J54"/>
  <c r="K53"/>
  <c r="E55"/>
  <c r="F55"/>
  <c r="D55"/>
  <c r="C55"/>
  <c r="G55"/>
  <c r="H55"/>
  <c r="I55"/>
  <c r="J55"/>
  <c r="K54"/>
  <c r="E56"/>
  <c r="F56"/>
  <c r="D56"/>
  <c r="C56"/>
  <c r="G56"/>
  <c r="H56"/>
  <c r="I56"/>
  <c r="J56"/>
  <c r="K55"/>
  <c r="E57"/>
  <c r="F57"/>
  <c r="D57"/>
  <c r="C57"/>
  <c r="G57"/>
  <c r="H57"/>
  <c r="I57"/>
  <c r="J57"/>
  <c r="K56"/>
  <c r="E58"/>
  <c r="F58"/>
  <c r="D58"/>
  <c r="C58"/>
  <c r="G58"/>
  <c r="H58"/>
  <c r="I58"/>
  <c r="J58"/>
  <c r="K57"/>
  <c r="E59"/>
  <c r="F59"/>
  <c r="D59"/>
  <c r="C59"/>
  <c r="G59"/>
  <c r="H59"/>
  <c r="I59"/>
  <c r="J59"/>
  <c r="K58"/>
  <c r="E60"/>
  <c r="F60"/>
  <c r="D60"/>
  <c r="C60"/>
  <c r="G60"/>
  <c r="H60"/>
  <c r="I60"/>
  <c r="J60"/>
  <c r="K59"/>
  <c r="E61"/>
  <c r="F61"/>
  <c r="D61"/>
  <c r="C61"/>
  <c r="G61"/>
  <c r="H61"/>
  <c r="I61"/>
  <c r="J61"/>
  <c r="K60"/>
  <c r="E62"/>
  <c r="F62"/>
  <c r="D62"/>
  <c r="C62"/>
  <c r="G62"/>
  <c r="H62"/>
  <c r="I62"/>
  <c r="J62"/>
  <c r="K61"/>
  <c r="E63"/>
  <c r="F63"/>
  <c r="D63"/>
  <c r="C63"/>
  <c r="G63"/>
  <c r="H63"/>
  <c r="I63"/>
  <c r="J63"/>
  <c r="K62"/>
  <c r="E64"/>
  <c r="F64"/>
  <c r="D64"/>
  <c r="C64"/>
  <c r="G64"/>
  <c r="H64"/>
  <c r="I64"/>
  <c r="J64"/>
  <c r="K63"/>
  <c r="E65"/>
  <c r="F65"/>
  <c r="D65"/>
  <c r="C65"/>
  <c r="G65"/>
  <c r="H65"/>
  <c r="I65"/>
  <c r="J65"/>
  <c r="K64"/>
  <c r="E66"/>
  <c r="F66"/>
  <c r="D66"/>
  <c r="C66"/>
  <c r="G66"/>
  <c r="H66"/>
  <c r="I66"/>
  <c r="J66"/>
  <c r="K65"/>
  <c r="E67"/>
  <c r="F67"/>
  <c r="D67"/>
  <c r="C67"/>
  <c r="G67"/>
  <c r="H67"/>
  <c r="I67"/>
  <c r="J67"/>
  <c r="K66"/>
  <c r="E68"/>
  <c r="F68"/>
  <c r="D68"/>
  <c r="C68"/>
  <c r="G68"/>
  <c r="H68"/>
  <c r="I68"/>
  <c r="J68"/>
  <c r="K67"/>
  <c r="E69"/>
  <c r="F69"/>
  <c r="D69"/>
  <c r="C69"/>
  <c r="G69"/>
  <c r="H69"/>
  <c r="I69"/>
  <c r="J69"/>
  <c r="K68"/>
  <c r="E70"/>
  <c r="F70"/>
  <c r="D70"/>
  <c r="C70"/>
  <c r="G70"/>
  <c r="H70"/>
  <c r="I70"/>
  <c r="J70"/>
  <c r="K69"/>
  <c r="E71"/>
  <c r="F71"/>
  <c r="D71"/>
  <c r="C71"/>
  <c r="G71"/>
  <c r="H71"/>
  <c r="I71"/>
  <c r="J71"/>
  <c r="K70"/>
  <c r="E72"/>
  <c r="F72"/>
  <c r="D72"/>
  <c r="C72"/>
  <c r="G72"/>
  <c r="H72"/>
  <c r="I72"/>
  <c r="J72"/>
  <c r="K71"/>
  <c r="E73"/>
  <c r="F73"/>
  <c r="D73"/>
  <c r="C73"/>
  <c r="G73"/>
  <c r="H73"/>
  <c r="I73"/>
  <c r="J73"/>
  <c r="K72"/>
  <c r="E74"/>
  <c r="F74"/>
  <c r="D74"/>
  <c r="C74"/>
  <c r="G74"/>
  <c r="H74"/>
  <c r="I74"/>
  <c r="J74"/>
  <c r="K73"/>
  <c r="E75"/>
  <c r="F75"/>
  <c r="D75"/>
  <c r="C75"/>
  <c r="G75"/>
  <c r="H75"/>
  <c r="I75"/>
  <c r="J75"/>
  <c r="K74"/>
  <c r="E76"/>
  <c r="F76"/>
  <c r="D76"/>
  <c r="C76"/>
  <c r="G76"/>
  <c r="H76"/>
  <c r="I76"/>
  <c r="J76"/>
  <c r="K75"/>
  <c r="E77"/>
  <c r="F77"/>
  <c r="D77"/>
  <c r="C77"/>
  <c r="G77"/>
  <c r="H77"/>
  <c r="I77"/>
  <c r="J77"/>
  <c r="K76"/>
  <c r="E78"/>
  <c r="F78"/>
  <c r="D78"/>
  <c r="C78"/>
  <c r="G78"/>
  <c r="H78"/>
  <c r="I78"/>
  <c r="J78"/>
  <c r="K77"/>
  <c r="E79"/>
  <c r="F79"/>
  <c r="D79"/>
  <c r="C79"/>
  <c r="G79"/>
  <c r="H79"/>
  <c r="I79"/>
  <c r="J79"/>
  <c r="K78"/>
  <c r="E80"/>
  <c r="F80"/>
  <c r="D80"/>
  <c r="C80"/>
  <c r="G80"/>
  <c r="H80"/>
  <c r="I80"/>
  <c r="J80"/>
  <c r="K79"/>
  <c r="E81"/>
  <c r="F81"/>
  <c r="D81"/>
  <c r="C81"/>
  <c r="G81"/>
  <c r="H81"/>
  <c r="I81"/>
  <c r="J81"/>
  <c r="K80"/>
  <c r="E82"/>
  <c r="F82"/>
  <c r="D82"/>
  <c r="C82"/>
  <c r="G82"/>
  <c r="H82"/>
  <c r="I82"/>
  <c r="J82"/>
  <c r="K81"/>
  <c r="E83"/>
  <c r="F83"/>
  <c r="D83"/>
  <c r="C83"/>
  <c r="G83"/>
  <c r="H83"/>
  <c r="I83"/>
  <c r="J83"/>
  <c r="K82"/>
  <c r="E84"/>
  <c r="F84"/>
  <c r="D84"/>
  <c r="C84"/>
  <c r="G84"/>
  <c r="H84"/>
  <c r="I84"/>
  <c r="J84"/>
  <c r="K83"/>
  <c r="E85"/>
  <c r="F85"/>
  <c r="D85"/>
  <c r="C85"/>
  <c r="G85"/>
  <c r="H85"/>
  <c r="I85"/>
  <c r="J85"/>
  <c r="K84"/>
  <c r="E86"/>
  <c r="F86"/>
  <c r="D86"/>
  <c r="C86"/>
  <c r="G86"/>
  <c r="H86"/>
  <c r="I86"/>
  <c r="J86"/>
  <c r="K85"/>
  <c r="E87"/>
  <c r="F87"/>
  <c r="D87"/>
  <c r="C87"/>
  <c r="G87"/>
  <c r="H87"/>
  <c r="I87"/>
  <c r="J87"/>
  <c r="K86"/>
  <c r="E88"/>
  <c r="F88"/>
  <c r="D88"/>
  <c r="C88"/>
  <c r="G88"/>
  <c r="H88"/>
  <c r="I88"/>
  <c r="J88"/>
  <c r="K87"/>
  <c r="E89"/>
  <c r="F89"/>
  <c r="D89"/>
  <c r="C89"/>
  <c r="G89"/>
  <c r="H89"/>
  <c r="I89"/>
  <c r="J89"/>
  <c r="K88"/>
  <c r="E90"/>
  <c r="F90"/>
  <c r="D90"/>
  <c r="C90"/>
  <c r="G90"/>
  <c r="H90"/>
  <c r="I90"/>
  <c r="J90"/>
  <c r="K89"/>
  <c r="E91"/>
  <c r="F91"/>
  <c r="D91"/>
  <c r="C91"/>
  <c r="G91"/>
  <c r="H91"/>
  <c r="I91"/>
  <c r="J91"/>
  <c r="K90"/>
  <c r="E92"/>
  <c r="F92"/>
  <c r="D92"/>
  <c r="C92"/>
  <c r="G92"/>
  <c r="H92"/>
  <c r="I92"/>
  <c r="J92"/>
  <c r="K91"/>
  <c r="E93"/>
  <c r="F93"/>
  <c r="D93"/>
  <c r="C93"/>
  <c r="G93"/>
  <c r="H93"/>
  <c r="I93"/>
  <c r="J93"/>
  <c r="K92"/>
  <c r="E94"/>
  <c r="F94"/>
  <c r="D94"/>
  <c r="C94"/>
  <c r="G94"/>
  <c r="H94"/>
  <c r="I94"/>
  <c r="J94"/>
  <c r="K93"/>
  <c r="E95"/>
  <c r="F95"/>
  <c r="D95"/>
  <c r="C95"/>
  <c r="G95"/>
  <c r="H95"/>
  <c r="I95"/>
  <c r="J95"/>
  <c r="K94"/>
  <c r="E96"/>
  <c r="F96"/>
  <c r="D96"/>
  <c r="C96"/>
  <c r="G96"/>
  <c r="H96"/>
  <c r="I96"/>
  <c r="J96"/>
  <c r="K95"/>
  <c r="E97"/>
  <c r="F97"/>
  <c r="D97"/>
  <c r="C97"/>
  <c r="G97"/>
  <c r="H97"/>
  <c r="I97"/>
  <c r="J97"/>
  <c r="K96"/>
  <c r="E98"/>
  <c r="F98"/>
  <c r="D98"/>
  <c r="C98"/>
  <c r="G98"/>
  <c r="H98"/>
  <c r="I98"/>
  <c r="J98"/>
  <c r="K97"/>
  <c r="E99"/>
  <c r="F99"/>
  <c r="D99"/>
  <c r="C99"/>
  <c r="G99"/>
  <c r="H99"/>
  <c r="I99"/>
  <c r="J99"/>
  <c r="K98"/>
  <c r="E100"/>
  <c r="F100"/>
  <c r="D100"/>
  <c r="C100"/>
  <c r="G100"/>
  <c r="H100"/>
  <c r="I100"/>
  <c r="J100"/>
  <c r="K99"/>
  <c r="E101"/>
  <c r="F101"/>
  <c r="D101"/>
  <c r="C101"/>
  <c r="G101"/>
  <c r="H101"/>
  <c r="I101"/>
  <c r="J101"/>
  <c r="K100"/>
  <c r="E102"/>
  <c r="F102"/>
  <c r="D102"/>
  <c r="C102"/>
  <c r="G102"/>
  <c r="H102"/>
  <c r="I102"/>
  <c r="J102"/>
  <c r="K101"/>
  <c r="E103"/>
  <c r="F103"/>
  <c r="D103"/>
  <c r="C103"/>
  <c r="G103"/>
  <c r="H103"/>
  <c r="I103"/>
  <c r="J103"/>
  <c r="K102"/>
  <c r="E104"/>
  <c r="F104"/>
  <c r="D104"/>
  <c r="C104"/>
  <c r="G104"/>
  <c r="H104"/>
  <c r="I104"/>
  <c r="J104"/>
  <c r="K103"/>
  <c r="E105"/>
  <c r="F105"/>
  <c r="D105"/>
  <c r="C105"/>
  <c r="G105"/>
  <c r="H105"/>
  <c r="I105"/>
  <c r="J105"/>
  <c r="K104"/>
  <c r="E106"/>
  <c r="F106"/>
  <c r="D106"/>
  <c r="C106"/>
  <c r="G106"/>
  <c r="H106"/>
  <c r="I106"/>
  <c r="J106"/>
  <c r="K105"/>
  <c r="E107"/>
  <c r="F107"/>
  <c r="D107"/>
  <c r="C107"/>
  <c r="G107"/>
  <c r="H107"/>
  <c r="I107"/>
  <c r="J107"/>
  <c r="K106"/>
  <c r="E108"/>
  <c r="F108"/>
  <c r="D108"/>
  <c r="C108"/>
  <c r="G108"/>
  <c r="H108"/>
  <c r="I108"/>
  <c r="J108"/>
  <c r="K107"/>
  <c r="E109"/>
  <c r="F109"/>
  <c r="D109"/>
  <c r="C109"/>
  <c r="G109"/>
  <c r="H109"/>
  <c r="I109"/>
  <c r="J109"/>
  <c r="K108"/>
  <c r="E110"/>
  <c r="F110"/>
  <c r="D110"/>
  <c r="C110"/>
  <c r="G110"/>
  <c r="H110"/>
  <c r="I110"/>
  <c r="J110"/>
  <c r="K109"/>
  <c r="E111"/>
  <c r="F111"/>
  <c r="D111"/>
  <c r="C111"/>
  <c r="G111"/>
  <c r="H111"/>
  <c r="I111"/>
  <c r="J111"/>
  <c r="K110"/>
  <c r="E112"/>
  <c r="F112"/>
  <c r="D112"/>
  <c r="C112"/>
  <c r="G112"/>
  <c r="H112"/>
  <c r="I112"/>
  <c r="J112"/>
  <c r="K111"/>
  <c r="E113"/>
  <c r="F113"/>
  <c r="D113"/>
  <c r="C113"/>
  <c r="G113"/>
  <c r="H113"/>
  <c r="I113"/>
  <c r="J113"/>
  <c r="K112"/>
  <c r="E114"/>
  <c r="F114"/>
  <c r="D114"/>
  <c r="C114"/>
  <c r="G114"/>
  <c r="H114"/>
  <c r="I114"/>
  <c r="J114"/>
  <c r="K113"/>
  <c r="E115"/>
  <c r="F115"/>
  <c r="D115"/>
  <c r="C115"/>
  <c r="G115"/>
  <c r="H115"/>
  <c r="I115"/>
  <c r="J115"/>
  <c r="K114"/>
  <c r="E116"/>
  <c r="F116"/>
  <c r="D116"/>
  <c r="C116"/>
  <c r="G116"/>
  <c r="H116"/>
  <c r="I116"/>
  <c r="J116"/>
  <c r="K115"/>
  <c r="E117"/>
  <c r="F117"/>
  <c r="D117"/>
  <c r="C117"/>
  <c r="G117"/>
  <c r="H117"/>
  <c r="I117"/>
  <c r="J117"/>
  <c r="K116"/>
  <c r="E118"/>
  <c r="F118"/>
  <c r="D118"/>
  <c r="C118"/>
  <c r="G118"/>
  <c r="H118"/>
  <c r="I118"/>
  <c r="J118"/>
  <c r="K117"/>
  <c r="E119"/>
  <c r="F119"/>
  <c r="D119"/>
  <c r="C119"/>
  <c r="G119"/>
  <c r="H119"/>
  <c r="I119"/>
  <c r="J119"/>
  <c r="K118"/>
  <c r="E120"/>
  <c r="F120"/>
  <c r="D120"/>
  <c r="C120"/>
  <c r="G120"/>
  <c r="H120"/>
  <c r="I120"/>
  <c r="J120"/>
  <c r="K119"/>
  <c r="E121"/>
  <c r="F121"/>
  <c r="D121"/>
  <c r="C121"/>
  <c r="G121"/>
  <c r="H121"/>
  <c r="I121"/>
  <c r="J121"/>
  <c r="K120"/>
  <c r="E122"/>
  <c r="F122"/>
  <c r="D122"/>
  <c r="C122"/>
  <c r="G122"/>
  <c r="H122"/>
  <c r="I122"/>
  <c r="J122"/>
  <c r="K121"/>
  <c r="E123"/>
  <c r="F123"/>
  <c r="D123"/>
  <c r="C123"/>
  <c r="G123"/>
  <c r="H123"/>
  <c r="I123"/>
  <c r="J123"/>
  <c r="K122"/>
  <c r="E124"/>
  <c r="F124"/>
  <c r="D124"/>
  <c r="C124"/>
  <c r="G124"/>
  <c r="H124"/>
  <c r="I124"/>
  <c r="J124"/>
  <c r="K123"/>
  <c r="E125"/>
  <c r="F125"/>
  <c r="D125"/>
  <c r="C125"/>
  <c r="G125"/>
  <c r="H125"/>
  <c r="I125"/>
  <c r="J125"/>
  <c r="K124"/>
  <c r="E126"/>
  <c r="F126"/>
  <c r="D126"/>
  <c r="C126"/>
  <c r="G126"/>
  <c r="H126"/>
  <c r="I126"/>
  <c r="J126"/>
  <c r="K125"/>
  <c r="E127"/>
  <c r="F127"/>
  <c r="D127"/>
  <c r="C127"/>
  <c r="G127"/>
  <c r="H127"/>
  <c r="I127"/>
  <c r="J127"/>
  <c r="K126"/>
  <c r="E128"/>
  <c r="F128"/>
  <c r="D128"/>
  <c r="C128"/>
  <c r="G128"/>
  <c r="H128"/>
  <c r="I128"/>
  <c r="J128"/>
  <c r="K127"/>
  <c r="E129"/>
  <c r="F129"/>
  <c r="D129"/>
  <c r="C129"/>
  <c r="G129"/>
  <c r="H129"/>
  <c r="I129"/>
  <c r="J129"/>
  <c r="K128"/>
  <c r="E130"/>
  <c r="F130"/>
  <c r="D130"/>
  <c r="C130"/>
  <c r="G130"/>
  <c r="H130"/>
  <c r="I130"/>
  <c r="J130"/>
  <c r="K129"/>
  <c r="E131"/>
  <c r="F131"/>
  <c r="D131"/>
  <c r="C131"/>
  <c r="G131"/>
  <c r="H131"/>
  <c r="I131"/>
  <c r="J131"/>
  <c r="K130"/>
  <c r="E132"/>
  <c r="F132"/>
  <c r="D132"/>
  <c r="C132"/>
  <c r="G132"/>
  <c r="H132"/>
  <c r="I132"/>
  <c r="J132"/>
  <c r="K131"/>
  <c r="E133"/>
  <c r="F133"/>
  <c r="D133"/>
  <c r="C133"/>
  <c r="G133"/>
  <c r="H133"/>
  <c r="I133"/>
  <c r="J133"/>
  <c r="K132"/>
  <c r="E134"/>
  <c r="F134"/>
  <c r="D134"/>
  <c r="C134"/>
  <c r="G134"/>
  <c r="H134"/>
  <c r="I134"/>
  <c r="J134"/>
  <c r="K133"/>
  <c r="E5"/>
  <c r="F5"/>
  <c r="G5"/>
  <c r="H5"/>
  <c r="I5"/>
  <c r="J5"/>
  <c r="K4"/>
  <c r="H4"/>
  <c r="E4"/>
  <c r="F4"/>
  <c r="I4"/>
  <c r="J4"/>
  <c r="E2"/>
  <c r="AE134" i="6"/>
  <c r="AD134"/>
  <c r="AA134"/>
  <c r="Z134"/>
  <c r="Y134"/>
  <c r="AE133"/>
  <c r="AD133"/>
  <c r="AA133"/>
  <c r="Z133"/>
  <c r="Y133"/>
  <c r="AE132"/>
  <c r="AD132"/>
  <c r="AA132"/>
  <c r="Z132"/>
  <c r="Y132"/>
  <c r="AE131"/>
  <c r="AD131"/>
  <c r="AA131"/>
  <c r="Z131"/>
  <c r="Y131"/>
  <c r="AE130"/>
  <c r="AD130"/>
  <c r="AA130"/>
  <c r="Z130"/>
  <c r="Y130"/>
  <c r="AE129"/>
  <c r="AD129"/>
  <c r="AA129"/>
  <c r="Z129"/>
  <c r="Y129"/>
  <c r="AE128"/>
  <c r="AD128"/>
  <c r="AA128"/>
  <c r="Z128"/>
  <c r="Y128"/>
  <c r="AE127"/>
  <c r="AD127"/>
  <c r="AA127"/>
  <c r="Z127"/>
  <c r="Y127"/>
  <c r="AE126"/>
  <c r="AD126"/>
  <c r="AA126"/>
  <c r="Z126"/>
  <c r="Y126"/>
  <c r="AE125"/>
  <c r="AD125"/>
  <c r="AA125"/>
  <c r="Z125"/>
  <c r="Y125"/>
  <c r="AE124"/>
  <c r="AD124"/>
  <c r="AA124"/>
  <c r="Z124"/>
  <c r="Y124"/>
  <c r="AE123"/>
  <c r="AD123"/>
  <c r="AA123"/>
  <c r="Z123"/>
  <c r="Y123"/>
  <c r="AE122"/>
  <c r="AD122"/>
  <c r="AA122"/>
  <c r="Z122"/>
  <c r="Y122"/>
  <c r="AE121"/>
  <c r="AD121"/>
  <c r="AA121"/>
  <c r="Z121"/>
  <c r="Y121"/>
  <c r="AE120"/>
  <c r="AD120"/>
  <c r="AA120"/>
  <c r="Z120"/>
  <c r="Y120"/>
  <c r="AE119"/>
  <c r="AD119"/>
  <c r="AA119"/>
  <c r="Z119"/>
  <c r="Y119"/>
  <c r="AE118"/>
  <c r="AD118"/>
  <c r="AA118"/>
  <c r="Z118"/>
  <c r="Y118"/>
  <c r="AE117"/>
  <c r="AD117"/>
  <c r="AA117"/>
  <c r="Z117"/>
  <c r="Y117"/>
  <c r="AE116"/>
  <c r="AD116"/>
  <c r="AA116"/>
  <c r="Z116"/>
  <c r="Y116"/>
  <c r="AE115"/>
  <c r="AD115"/>
  <c r="AA115"/>
  <c r="Z115"/>
  <c r="Y115"/>
  <c r="AE114"/>
  <c r="AD114"/>
  <c r="AA114"/>
  <c r="Z114"/>
  <c r="Y114"/>
  <c r="AE113"/>
  <c r="AD113"/>
  <c r="AA113"/>
  <c r="Z113"/>
  <c r="Y113"/>
  <c r="AE112"/>
  <c r="AD112"/>
  <c r="AA112"/>
  <c r="Z112"/>
  <c r="Y112"/>
  <c r="AE111"/>
  <c r="AD111"/>
  <c r="AA111"/>
  <c r="Z111"/>
  <c r="Y111"/>
  <c r="AE110"/>
  <c r="AD110"/>
  <c r="AA110"/>
  <c r="Z110"/>
  <c r="Y110"/>
  <c r="AE109"/>
  <c r="AD109"/>
  <c r="AA109"/>
  <c r="Z109"/>
  <c r="Y109"/>
  <c r="AE108"/>
  <c r="AD108"/>
  <c r="AA108"/>
  <c r="Z108"/>
  <c r="Y108"/>
  <c r="AE107"/>
  <c r="AD107"/>
  <c r="AA107"/>
  <c r="Z107"/>
  <c r="Y107"/>
  <c r="AE106"/>
  <c r="AD106"/>
  <c r="AA106"/>
  <c r="Z106"/>
  <c r="Y106"/>
  <c r="AE105"/>
  <c r="AD105"/>
  <c r="AA105"/>
  <c r="Z105"/>
  <c r="Y105"/>
  <c r="AE104"/>
  <c r="AD104"/>
  <c r="AA104"/>
  <c r="Z104"/>
  <c r="Y104"/>
  <c r="AE103"/>
  <c r="AD103"/>
  <c r="AA103"/>
  <c r="Z103"/>
  <c r="Y103"/>
  <c r="AE102"/>
  <c r="AD102"/>
  <c r="AA102"/>
  <c r="Z102"/>
  <c r="Y102"/>
  <c r="AE101"/>
  <c r="AD101"/>
  <c r="AA101"/>
  <c r="Z101"/>
  <c r="Y101"/>
  <c r="AE100"/>
  <c r="AD100"/>
  <c r="AA100"/>
  <c r="Z100"/>
  <c r="Y100"/>
  <c r="AE99"/>
  <c r="AD99"/>
  <c r="AA99"/>
  <c r="Z99"/>
  <c r="Y99"/>
  <c r="AE98"/>
  <c r="AD98"/>
  <c r="AA98"/>
  <c r="Z98"/>
  <c r="Y98"/>
  <c r="AE97"/>
  <c r="AD97"/>
  <c r="AA97"/>
  <c r="Z97"/>
  <c r="Y97"/>
  <c r="AE96"/>
  <c r="AD96"/>
  <c r="AA96"/>
  <c r="Z96"/>
  <c r="Y96"/>
  <c r="AE95"/>
  <c r="AD95"/>
  <c r="AA95"/>
  <c r="Z95"/>
  <c r="Y95"/>
  <c r="AE94"/>
  <c r="AD94"/>
  <c r="AA94"/>
  <c r="Z94"/>
  <c r="Y94"/>
  <c r="AE93"/>
  <c r="AD93"/>
  <c r="AA93"/>
  <c r="Z93"/>
  <c r="Y93"/>
  <c r="AE92"/>
  <c r="AD92"/>
  <c r="AA92"/>
  <c r="Z92"/>
  <c r="Y92"/>
  <c r="AE91"/>
  <c r="AD91"/>
  <c r="AA91"/>
  <c r="Z91"/>
  <c r="Y91"/>
  <c r="AE90"/>
  <c r="AD90"/>
  <c r="AA90"/>
  <c r="Z90"/>
  <c r="Y90"/>
  <c r="AE89"/>
  <c r="AD89"/>
  <c r="AA89"/>
  <c r="Z89"/>
  <c r="Y89"/>
  <c r="AE88"/>
  <c r="AD88"/>
  <c r="AA88"/>
  <c r="Z88"/>
  <c r="Y88"/>
  <c r="AE87"/>
  <c r="AD87"/>
  <c r="AA87"/>
  <c r="Z87"/>
  <c r="Y87"/>
  <c r="AE86"/>
  <c r="AD86"/>
  <c r="AA86"/>
  <c r="Z86"/>
  <c r="Y86"/>
  <c r="AE85"/>
  <c r="AD85"/>
  <c r="AA85"/>
  <c r="Z85"/>
  <c r="Y85"/>
  <c r="AE84"/>
  <c r="AD84"/>
  <c r="AA84"/>
  <c r="Z84"/>
  <c r="Y84"/>
  <c r="AE83"/>
  <c r="AD83"/>
  <c r="AA83"/>
  <c r="Z83"/>
  <c r="Y83"/>
  <c r="AE82"/>
  <c r="AD82"/>
  <c r="AA82"/>
  <c r="Z82"/>
  <c r="Y82"/>
  <c r="AE81"/>
  <c r="AD81"/>
  <c r="AA81"/>
  <c r="Z81"/>
  <c r="Y81"/>
  <c r="AE80"/>
  <c r="AD80"/>
  <c r="AA80"/>
  <c r="Z80"/>
  <c r="Y80"/>
  <c r="AE79"/>
  <c r="AD79"/>
  <c r="AA79"/>
  <c r="Z79"/>
  <c r="Y79"/>
  <c r="AE78"/>
  <c r="AD78"/>
  <c r="AA78"/>
  <c r="Z78"/>
  <c r="Y78"/>
  <c r="AE77"/>
  <c r="AD77"/>
  <c r="AA77"/>
  <c r="Z77"/>
  <c r="Y77"/>
  <c r="AE76"/>
  <c r="AD76"/>
  <c r="AA76"/>
  <c r="Z76"/>
  <c r="Y76"/>
  <c r="AE75"/>
  <c r="AD75"/>
  <c r="AA75"/>
  <c r="Z75"/>
  <c r="Y75"/>
  <c r="AE74"/>
  <c r="AD74"/>
  <c r="AA74"/>
  <c r="Z74"/>
  <c r="Y74"/>
  <c r="AE73"/>
  <c r="AD73"/>
  <c r="AA73"/>
  <c r="Z73"/>
  <c r="Y73"/>
  <c r="AE72"/>
  <c r="AD72"/>
  <c r="AA72"/>
  <c r="Z72"/>
  <c r="Y72"/>
  <c r="AE71"/>
  <c r="AD71"/>
  <c r="AA71"/>
  <c r="Z71"/>
  <c r="Y71"/>
  <c r="AE70"/>
  <c r="AD70"/>
  <c r="AA70"/>
  <c r="Z70"/>
  <c r="Y70"/>
  <c r="AE69"/>
  <c r="AD69"/>
  <c r="AA69"/>
  <c r="Z69"/>
  <c r="Y69"/>
  <c r="AE68"/>
  <c r="AD68"/>
  <c r="AA68"/>
  <c r="Z68"/>
  <c r="Y68"/>
  <c r="AE67"/>
  <c r="AD67"/>
  <c r="AA67"/>
  <c r="Z67"/>
  <c r="Y67"/>
  <c r="AE66"/>
  <c r="AD66"/>
  <c r="AA66"/>
  <c r="Z66"/>
  <c r="Y66"/>
  <c r="AE65"/>
  <c r="AD65"/>
  <c r="AA65"/>
  <c r="Z65"/>
  <c r="Y65"/>
  <c r="AE64"/>
  <c r="AD64"/>
  <c r="AA64"/>
  <c r="Z64"/>
  <c r="Y64"/>
  <c r="AE63"/>
  <c r="AD63"/>
  <c r="AA63"/>
  <c r="Z63"/>
  <c r="Y63"/>
  <c r="AE62"/>
  <c r="AD62"/>
  <c r="AA62"/>
  <c r="Z62"/>
  <c r="Y62"/>
  <c r="AE61"/>
  <c r="AD61"/>
  <c r="AA61"/>
  <c r="Z61"/>
  <c r="Y61"/>
  <c r="AE60"/>
  <c r="AD60"/>
  <c r="AA60"/>
  <c r="Z60"/>
  <c r="Y60"/>
  <c r="AE59"/>
  <c r="AD59"/>
  <c r="AA59"/>
  <c r="Z59"/>
  <c r="Y59"/>
  <c r="AE58"/>
  <c r="AD58"/>
  <c r="AA58"/>
  <c r="Z58"/>
  <c r="Y58"/>
  <c r="AE57"/>
  <c r="AD57"/>
  <c r="AA57"/>
  <c r="Z57"/>
  <c r="Y57"/>
  <c r="AE56"/>
  <c r="AD56"/>
  <c r="AA56"/>
  <c r="Z56"/>
  <c r="Y56"/>
  <c r="AE55"/>
  <c r="AD55"/>
  <c r="AA55"/>
  <c r="Z55"/>
  <c r="Y55"/>
  <c r="AE54"/>
  <c r="AD54"/>
  <c r="AA54"/>
  <c r="Z54"/>
  <c r="Y54"/>
  <c r="AE53"/>
  <c r="AD53"/>
  <c r="AA53"/>
  <c r="Z53"/>
  <c r="Y53"/>
  <c r="AE52"/>
  <c r="AD52"/>
  <c r="AA52"/>
  <c r="Z52"/>
  <c r="Y52"/>
  <c r="AE51"/>
  <c r="AD51"/>
  <c r="AA51"/>
  <c r="Z51"/>
  <c r="Y51"/>
  <c r="AE50"/>
  <c r="AD50"/>
  <c r="AA50"/>
  <c r="Z50"/>
  <c r="Y50"/>
  <c r="AE49"/>
  <c r="AD49"/>
  <c r="AA49"/>
  <c r="Z49"/>
  <c r="Y49"/>
  <c r="AE48"/>
  <c r="AD48"/>
  <c r="AA48"/>
  <c r="Z48"/>
  <c r="Y48"/>
  <c r="AE47"/>
  <c r="AD47"/>
  <c r="AA47"/>
  <c r="Z47"/>
  <c r="Y47"/>
  <c r="AE46"/>
  <c r="AD46"/>
  <c r="AA46"/>
  <c r="Z46"/>
  <c r="Y46"/>
  <c r="AE45"/>
  <c r="AD45"/>
  <c r="AA45"/>
  <c r="Z45"/>
  <c r="Y45"/>
  <c r="AE44"/>
  <c r="AD44"/>
  <c r="AA44"/>
  <c r="Z44"/>
  <c r="Y44"/>
  <c r="AE43"/>
  <c r="AD43"/>
  <c r="AA43"/>
  <c r="Z43"/>
  <c r="Y43"/>
  <c r="AE42"/>
  <c r="AD42"/>
  <c r="AA42"/>
  <c r="Z42"/>
  <c r="Y42"/>
  <c r="AE41"/>
  <c r="AD41"/>
  <c r="AA41"/>
  <c r="Z41"/>
  <c r="Y41"/>
  <c r="AE40"/>
  <c r="AD40"/>
  <c r="AA40"/>
  <c r="Z40"/>
  <c r="Y40"/>
  <c r="AE39"/>
  <c r="AD39"/>
  <c r="AA39"/>
  <c r="Z39"/>
  <c r="Y39"/>
  <c r="AE38"/>
  <c r="AD38"/>
  <c r="AA38"/>
  <c r="Z38"/>
  <c r="Y38"/>
  <c r="AE37"/>
  <c r="AD37"/>
  <c r="AA37"/>
  <c r="Z37"/>
  <c r="Y37"/>
  <c r="AE36"/>
  <c r="AD36"/>
  <c r="AA36"/>
  <c r="Z36"/>
  <c r="Y36"/>
  <c r="AE35"/>
  <c r="AD35"/>
  <c r="AA35"/>
  <c r="Z35"/>
  <c r="Y35"/>
  <c r="AE34"/>
  <c r="AD34"/>
  <c r="AA34"/>
  <c r="Z34"/>
  <c r="Y34"/>
  <c r="AE33"/>
  <c r="AD33"/>
  <c r="AA33"/>
  <c r="Z33"/>
  <c r="Y33"/>
  <c r="AE32"/>
  <c r="AD32"/>
  <c r="AA32"/>
  <c r="Z32"/>
  <c r="Y32"/>
  <c r="AE31"/>
  <c r="AD31"/>
  <c r="AA31"/>
  <c r="Z31"/>
  <c r="Y31"/>
  <c r="AE30"/>
  <c r="AD30"/>
  <c r="AA30"/>
  <c r="Z30"/>
  <c r="Y30"/>
  <c r="AE29"/>
  <c r="AD29"/>
  <c r="AA29"/>
  <c r="Z29"/>
  <c r="Y29"/>
  <c r="AE28"/>
  <c r="AD28"/>
  <c r="AA28"/>
  <c r="Z28"/>
  <c r="Y28"/>
  <c r="AE27"/>
  <c r="AD27"/>
  <c r="AA27"/>
  <c r="Z27"/>
  <c r="Y27"/>
  <c r="AE26"/>
  <c r="AD26"/>
  <c r="AA26"/>
  <c r="Z26"/>
  <c r="Y26"/>
  <c r="AE25"/>
  <c r="AD25"/>
  <c r="AA25"/>
  <c r="Z25"/>
  <c r="Y25"/>
  <c r="AE24"/>
  <c r="AD24"/>
  <c r="AA24"/>
  <c r="Z24"/>
  <c r="Y24"/>
  <c r="AE23"/>
  <c r="AD23"/>
  <c r="AA23"/>
  <c r="Z23"/>
  <c r="Y23"/>
  <c r="AE22"/>
  <c r="AD22"/>
  <c r="AA22"/>
  <c r="Z22"/>
  <c r="Y22"/>
  <c r="AE21"/>
  <c r="AD21"/>
  <c r="AA21"/>
  <c r="Z21"/>
  <c r="Y21"/>
  <c r="AE20"/>
  <c r="AD20"/>
  <c r="AA20"/>
  <c r="Z20"/>
  <c r="Y20"/>
  <c r="AE19"/>
  <c r="AD19"/>
  <c r="AA19"/>
  <c r="Z19"/>
  <c r="Y19"/>
  <c r="AE18"/>
  <c r="AD18"/>
  <c r="AA18"/>
  <c r="Z18"/>
  <c r="Y18"/>
  <c r="AE17"/>
  <c r="AD17"/>
  <c r="AA17"/>
  <c r="Z17"/>
  <c r="Y17"/>
  <c r="AE16"/>
  <c r="AD16"/>
  <c r="AA16"/>
  <c r="Z16"/>
  <c r="Y16"/>
  <c r="AE15"/>
  <c r="AD15"/>
  <c r="AA15"/>
  <c r="Z15"/>
  <c r="Y15"/>
  <c r="AE14"/>
  <c r="AD14"/>
  <c r="AA14"/>
  <c r="Z14"/>
  <c r="Y14"/>
  <c r="AE13"/>
  <c r="AD13"/>
  <c r="AA13"/>
  <c r="Z13"/>
  <c r="Y13"/>
  <c r="AE12"/>
  <c r="AD12"/>
  <c r="AA12"/>
  <c r="Z12"/>
  <c r="Y12"/>
  <c r="AE11"/>
  <c r="AD11"/>
  <c r="AA11"/>
  <c r="Z11"/>
  <c r="Y11"/>
  <c r="AE10"/>
  <c r="AD10"/>
  <c r="AA10"/>
  <c r="Z10"/>
  <c r="Y10"/>
  <c r="AE9"/>
  <c r="AD9"/>
  <c r="AA9"/>
  <c r="Z9"/>
  <c r="Y9"/>
  <c r="AE8"/>
  <c r="AD8"/>
  <c r="AA8"/>
  <c r="Z8"/>
  <c r="Y8"/>
  <c r="AE7"/>
  <c r="AD7"/>
  <c r="AA7"/>
  <c r="Z7"/>
  <c r="Y7"/>
  <c r="AE6"/>
  <c r="AD6"/>
  <c r="AA6"/>
  <c r="Z6"/>
  <c r="Y6"/>
  <c r="AE5"/>
  <c r="AD5"/>
  <c r="AA5"/>
  <c r="Z5"/>
  <c r="Y5"/>
  <c r="AE4"/>
  <c r="AD4"/>
  <c r="AA4"/>
  <c r="Z4"/>
  <c r="Y4"/>
  <c r="AE134" i="3"/>
  <c r="AD134"/>
  <c r="AA134"/>
  <c r="Z134"/>
  <c r="Y134"/>
  <c r="AE133"/>
  <c r="AD133"/>
  <c r="AA133"/>
  <c r="Z133"/>
  <c r="Y133"/>
  <c r="AE132"/>
  <c r="AD132"/>
  <c r="AA132"/>
  <c r="Z132"/>
  <c r="Y132"/>
  <c r="AE131"/>
  <c r="AD131"/>
  <c r="AA131"/>
  <c r="Z131"/>
  <c r="Y131"/>
  <c r="AE130"/>
  <c r="AD130"/>
  <c r="AA130"/>
  <c r="Z130"/>
  <c r="Y130"/>
  <c r="AE129"/>
  <c r="AD129"/>
  <c r="AA129"/>
  <c r="Z129"/>
  <c r="Y129"/>
  <c r="AE128"/>
  <c r="AD128"/>
  <c r="AA128"/>
  <c r="Z128"/>
  <c r="Y128"/>
  <c r="AE127"/>
  <c r="AD127"/>
  <c r="AA127"/>
  <c r="Z127"/>
  <c r="Y127"/>
  <c r="AE126"/>
  <c r="AD126"/>
  <c r="AA126"/>
  <c r="Z126"/>
  <c r="Y126"/>
  <c r="AE125"/>
  <c r="AD125"/>
  <c r="AA125"/>
  <c r="Z125"/>
  <c r="Y125"/>
  <c r="AE124"/>
  <c r="AD124"/>
  <c r="AA124"/>
  <c r="Z124"/>
  <c r="Y124"/>
  <c r="AE123"/>
  <c r="AD123"/>
  <c r="AA123"/>
  <c r="Z123"/>
  <c r="Y123"/>
  <c r="AE122"/>
  <c r="AD122"/>
  <c r="AA122"/>
  <c r="Z122"/>
  <c r="Y122"/>
  <c r="AE121"/>
  <c r="AD121"/>
  <c r="AA121"/>
  <c r="Z121"/>
  <c r="Y121"/>
  <c r="AE120"/>
  <c r="AD120"/>
  <c r="AA120"/>
  <c r="Z120"/>
  <c r="Y120"/>
  <c r="AE119"/>
  <c r="AD119"/>
  <c r="AA119"/>
  <c r="Z119"/>
  <c r="Y119"/>
  <c r="AE118"/>
  <c r="AD118"/>
  <c r="AA118"/>
  <c r="Z118"/>
  <c r="Y118"/>
  <c r="AE117"/>
  <c r="AD117"/>
  <c r="AA117"/>
  <c r="Z117"/>
  <c r="Y117"/>
  <c r="AE116"/>
  <c r="AD116"/>
  <c r="AA116"/>
  <c r="Z116"/>
  <c r="Y116"/>
  <c r="AE115"/>
  <c r="AD115"/>
  <c r="AA115"/>
  <c r="Z115"/>
  <c r="Y115"/>
  <c r="AE114"/>
  <c r="AD114"/>
  <c r="AA114"/>
  <c r="Z114"/>
  <c r="Y114"/>
  <c r="AE113"/>
  <c r="AD113"/>
  <c r="AA113"/>
  <c r="Z113"/>
  <c r="Y113"/>
  <c r="AE112"/>
  <c r="AD112"/>
  <c r="AA112"/>
  <c r="Z112"/>
  <c r="Y112"/>
  <c r="AE111"/>
  <c r="AD111"/>
  <c r="AA111"/>
  <c r="Z111"/>
  <c r="Y111"/>
  <c r="AE110"/>
  <c r="AD110"/>
  <c r="AA110"/>
  <c r="Z110"/>
  <c r="Y110"/>
  <c r="AE109"/>
  <c r="AD109"/>
  <c r="AA109"/>
  <c r="Z109"/>
  <c r="Y109"/>
  <c r="AE108"/>
  <c r="AD108"/>
  <c r="AA108"/>
  <c r="Z108"/>
  <c r="Y108"/>
  <c r="AE107"/>
  <c r="AD107"/>
  <c r="AA107"/>
  <c r="Z107"/>
  <c r="Y107"/>
  <c r="AE106"/>
  <c r="AD106"/>
  <c r="AA106"/>
  <c r="Z106"/>
  <c r="Y106"/>
  <c r="AE105"/>
  <c r="AD105"/>
  <c r="AA105"/>
  <c r="Z105"/>
  <c r="Y105"/>
  <c r="AE104"/>
  <c r="AD104"/>
  <c r="AA104"/>
  <c r="Z104"/>
  <c r="Y104"/>
  <c r="AE103"/>
  <c r="AD103"/>
  <c r="AA103"/>
  <c r="Z103"/>
  <c r="Y103"/>
  <c r="AE102"/>
  <c r="AD102"/>
  <c r="AA102"/>
  <c r="Z102"/>
  <c r="Y102"/>
  <c r="AE101"/>
  <c r="AD101"/>
  <c r="AA101"/>
  <c r="Z101"/>
  <c r="Y101"/>
  <c r="AE100"/>
  <c r="AD100"/>
  <c r="AA100"/>
  <c r="Z100"/>
  <c r="Y100"/>
  <c r="AE99"/>
  <c r="AD99"/>
  <c r="AA99"/>
  <c r="Z99"/>
  <c r="Y99"/>
  <c r="AE98"/>
  <c r="AD98"/>
  <c r="AA98"/>
  <c r="Z98"/>
  <c r="Y98"/>
  <c r="AE97"/>
  <c r="AD97"/>
  <c r="AA97"/>
  <c r="Z97"/>
  <c r="Y97"/>
  <c r="AE96"/>
  <c r="AD96"/>
  <c r="AA96"/>
  <c r="Z96"/>
  <c r="Y96"/>
  <c r="AE95"/>
  <c r="AD95"/>
  <c r="AA95"/>
  <c r="Z95"/>
  <c r="Y95"/>
  <c r="AE94"/>
  <c r="AD94"/>
  <c r="AA94"/>
  <c r="Z94"/>
  <c r="Y94"/>
  <c r="AE93"/>
  <c r="AD93"/>
  <c r="AA93"/>
  <c r="Z93"/>
  <c r="Y93"/>
  <c r="AE92"/>
  <c r="AD92"/>
  <c r="AA92"/>
  <c r="Z92"/>
  <c r="Y92"/>
  <c r="AE91"/>
  <c r="AD91"/>
  <c r="AA91"/>
  <c r="Z91"/>
  <c r="Y91"/>
  <c r="AE90"/>
  <c r="AD90"/>
  <c r="AA90"/>
  <c r="Z90"/>
  <c r="Y90"/>
  <c r="AE89"/>
  <c r="AD89"/>
  <c r="AA89"/>
  <c r="Z89"/>
  <c r="Y89"/>
  <c r="AE88"/>
  <c r="AD88"/>
  <c r="AA88"/>
  <c r="Z88"/>
  <c r="Y88"/>
  <c r="AE87"/>
  <c r="AD87"/>
  <c r="AA87"/>
  <c r="Z87"/>
  <c r="Y87"/>
  <c r="AE86"/>
  <c r="AD86"/>
  <c r="AA86"/>
  <c r="Z86"/>
  <c r="Y86"/>
  <c r="AE85"/>
  <c r="AD85"/>
  <c r="AA85"/>
  <c r="Z85"/>
  <c r="Y85"/>
  <c r="AE84"/>
  <c r="AD84"/>
  <c r="AA84"/>
  <c r="Z84"/>
  <c r="Y84"/>
  <c r="AE83"/>
  <c r="AD83"/>
  <c r="AA83"/>
  <c r="Z83"/>
  <c r="Y83"/>
  <c r="AE82"/>
  <c r="AD82"/>
  <c r="AA82"/>
  <c r="Z82"/>
  <c r="Y82"/>
  <c r="AE81"/>
  <c r="AD81"/>
  <c r="AA81"/>
  <c r="Z81"/>
  <c r="Y81"/>
  <c r="AE80"/>
  <c r="AD80"/>
  <c r="AA80"/>
  <c r="Z80"/>
  <c r="Y80"/>
  <c r="AE79"/>
  <c r="AD79"/>
  <c r="AA79"/>
  <c r="Z79"/>
  <c r="Y79"/>
  <c r="AE78"/>
  <c r="AD78"/>
  <c r="AA78"/>
  <c r="Z78"/>
  <c r="Y78"/>
  <c r="AE77"/>
  <c r="AD77"/>
  <c r="AA77"/>
  <c r="Z77"/>
  <c r="Y77"/>
  <c r="AE76"/>
  <c r="AD76"/>
  <c r="AA76"/>
  <c r="Z76"/>
  <c r="Y76"/>
  <c r="AE75"/>
  <c r="AD75"/>
  <c r="AA75"/>
  <c r="Z75"/>
  <c r="Y75"/>
  <c r="AE74"/>
  <c r="AD74"/>
  <c r="AA74"/>
  <c r="Z74"/>
  <c r="Y74"/>
  <c r="AE73"/>
  <c r="AD73"/>
  <c r="AA73"/>
  <c r="Z73"/>
  <c r="Y73"/>
  <c r="AE72"/>
  <c r="AD72"/>
  <c r="AA72"/>
  <c r="Z72"/>
  <c r="Y72"/>
  <c r="AE71"/>
  <c r="AD71"/>
  <c r="AA71"/>
  <c r="Z71"/>
  <c r="Y71"/>
  <c r="AE70"/>
  <c r="AD70"/>
  <c r="AA70"/>
  <c r="Z70"/>
  <c r="Y70"/>
  <c r="AE69"/>
  <c r="AD69"/>
  <c r="AA69"/>
  <c r="Z69"/>
  <c r="Y69"/>
  <c r="AE68"/>
  <c r="AD68"/>
  <c r="AA68"/>
  <c r="Z68"/>
  <c r="Y68"/>
  <c r="AE67"/>
  <c r="AD67"/>
  <c r="AA67"/>
  <c r="Z67"/>
  <c r="Y67"/>
  <c r="AE66"/>
  <c r="AD66"/>
  <c r="AA66"/>
  <c r="Z66"/>
  <c r="Y66"/>
  <c r="AE65"/>
  <c r="AD65"/>
  <c r="AA65"/>
  <c r="Z65"/>
  <c r="Y65"/>
  <c r="AE64"/>
  <c r="AD64"/>
  <c r="AA64"/>
  <c r="Z64"/>
  <c r="Y64"/>
  <c r="AE63"/>
  <c r="AD63"/>
  <c r="AA63"/>
  <c r="Z63"/>
  <c r="Y63"/>
  <c r="AE62"/>
  <c r="AD62"/>
  <c r="AA62"/>
  <c r="Z62"/>
  <c r="Y62"/>
  <c r="AE61"/>
  <c r="AD61"/>
  <c r="AA61"/>
  <c r="Z61"/>
  <c r="Y61"/>
  <c r="AE60"/>
  <c r="AD60"/>
  <c r="AA60"/>
  <c r="Z60"/>
  <c r="Y60"/>
  <c r="AE59"/>
  <c r="AD59"/>
  <c r="AA59"/>
  <c r="Z59"/>
  <c r="Y59"/>
  <c r="AE58"/>
  <c r="AD58"/>
  <c r="AA58"/>
  <c r="Z58"/>
  <c r="Y58"/>
  <c r="AE57"/>
  <c r="AD57"/>
  <c r="AA57"/>
  <c r="Z57"/>
  <c r="Y57"/>
  <c r="AE56"/>
  <c r="AD56"/>
  <c r="AA56"/>
  <c r="Z56"/>
  <c r="Y56"/>
  <c r="AE55"/>
  <c r="AD55"/>
  <c r="AA55"/>
  <c r="Z55"/>
  <c r="Y55"/>
  <c r="AE54"/>
  <c r="AD54"/>
  <c r="AA54"/>
  <c r="Z54"/>
  <c r="Y54"/>
  <c r="AE53"/>
  <c r="AD53"/>
  <c r="AA53"/>
  <c r="Z53"/>
  <c r="Y53"/>
  <c r="AE52"/>
  <c r="AD52"/>
  <c r="AA52"/>
  <c r="Z52"/>
  <c r="Y52"/>
  <c r="AE51"/>
  <c r="AD51"/>
  <c r="AA51"/>
  <c r="Z51"/>
  <c r="Y51"/>
  <c r="AE50"/>
  <c r="AD50"/>
  <c r="AA50"/>
  <c r="Z50"/>
  <c r="Y50"/>
  <c r="AE49"/>
  <c r="AD49"/>
  <c r="AA49"/>
  <c r="Z49"/>
  <c r="Y49"/>
  <c r="AE48"/>
  <c r="AD48"/>
  <c r="AA48"/>
  <c r="Z48"/>
  <c r="Y48"/>
  <c r="AE47"/>
  <c r="AD47"/>
  <c r="AA47"/>
  <c r="Z47"/>
  <c r="Y47"/>
  <c r="AE46"/>
  <c r="AD46"/>
  <c r="AA46"/>
  <c r="Z46"/>
  <c r="Y46"/>
  <c r="AE45"/>
  <c r="AD45"/>
  <c r="AA45"/>
  <c r="Z45"/>
  <c r="Y45"/>
  <c r="AE44"/>
  <c r="AD44"/>
  <c r="AA44"/>
  <c r="Z44"/>
  <c r="Y44"/>
  <c r="AE43"/>
  <c r="AD43"/>
  <c r="AA43"/>
  <c r="Z43"/>
  <c r="Y43"/>
  <c r="AE42"/>
  <c r="AD42"/>
  <c r="AA42"/>
  <c r="Z42"/>
  <c r="Y42"/>
  <c r="AE41"/>
  <c r="AD41"/>
  <c r="AA41"/>
  <c r="Z41"/>
  <c r="Y41"/>
  <c r="AE40"/>
  <c r="AD40"/>
  <c r="AA40"/>
  <c r="Z40"/>
  <c r="Y40"/>
  <c r="AE39"/>
  <c r="AD39"/>
  <c r="AA39"/>
  <c r="Z39"/>
  <c r="Y39"/>
  <c r="AE38"/>
  <c r="AD38"/>
  <c r="AA38"/>
  <c r="Z38"/>
  <c r="Y38"/>
  <c r="AE37"/>
  <c r="AD37"/>
  <c r="AA37"/>
  <c r="Z37"/>
  <c r="Y37"/>
  <c r="AE36"/>
  <c r="AD36"/>
  <c r="AA36"/>
  <c r="Z36"/>
  <c r="Y36"/>
  <c r="AE35"/>
  <c r="AD35"/>
  <c r="AA35"/>
  <c r="Z35"/>
  <c r="Y35"/>
  <c r="AE34"/>
  <c r="AD34"/>
  <c r="AA34"/>
  <c r="Z34"/>
  <c r="Y34"/>
  <c r="AE33"/>
  <c r="AD33"/>
  <c r="AA33"/>
  <c r="Z33"/>
  <c r="Y33"/>
  <c r="AE32"/>
  <c r="AD32"/>
  <c r="AA32"/>
  <c r="Z32"/>
  <c r="Y32"/>
  <c r="AE31"/>
  <c r="AD31"/>
  <c r="AA31"/>
  <c r="Z31"/>
  <c r="Y31"/>
  <c r="AE30"/>
  <c r="AD30"/>
  <c r="AA30"/>
  <c r="Z30"/>
  <c r="Y30"/>
  <c r="AE29"/>
  <c r="AD29"/>
  <c r="AA29"/>
  <c r="Z29"/>
  <c r="Y29"/>
  <c r="AE28"/>
  <c r="AD28"/>
  <c r="AA28"/>
  <c r="Z28"/>
  <c r="Y28"/>
  <c r="AE27"/>
  <c r="AD27"/>
  <c r="AA27"/>
  <c r="Z27"/>
  <c r="Y27"/>
  <c r="AE26"/>
  <c r="AD26"/>
  <c r="AA26"/>
  <c r="Z26"/>
  <c r="Y26"/>
  <c r="AE25"/>
  <c r="AD25"/>
  <c r="AA25"/>
  <c r="Z25"/>
  <c r="Y25"/>
  <c r="AE24"/>
  <c r="AD24"/>
  <c r="AA24"/>
  <c r="Z24"/>
  <c r="Y24"/>
  <c r="AE23"/>
  <c r="AD23"/>
  <c r="AA23"/>
  <c r="Z23"/>
  <c r="Y23"/>
  <c r="AE22"/>
  <c r="AD22"/>
  <c r="AA22"/>
  <c r="Z22"/>
  <c r="Y22"/>
  <c r="AE21"/>
  <c r="AD21"/>
  <c r="AA21"/>
  <c r="Z21"/>
  <c r="Y21"/>
  <c r="AE20"/>
  <c r="AD20"/>
  <c r="AA20"/>
  <c r="Z20"/>
  <c r="Y20"/>
  <c r="AE19"/>
  <c r="AD19"/>
  <c r="AA19"/>
  <c r="Z19"/>
  <c r="Y19"/>
  <c r="AE18"/>
  <c r="AD18"/>
  <c r="AA18"/>
  <c r="Z18"/>
  <c r="Y18"/>
  <c r="AE17"/>
  <c r="AD17"/>
  <c r="AA17"/>
  <c r="Z17"/>
  <c r="Y17"/>
  <c r="AE16"/>
  <c r="AD16"/>
  <c r="AA16"/>
  <c r="Z16"/>
  <c r="Y16"/>
  <c r="AE15"/>
  <c r="AD15"/>
  <c r="AA15"/>
  <c r="Z15"/>
  <c r="Y15"/>
  <c r="AE14"/>
  <c r="AD14"/>
  <c r="AA14"/>
  <c r="Z14"/>
  <c r="Y14"/>
  <c r="AE13"/>
  <c r="AD13"/>
  <c r="AA13"/>
  <c r="Z13"/>
  <c r="Y13"/>
  <c r="AE12"/>
  <c r="AD12"/>
  <c r="AA12"/>
  <c r="Z12"/>
  <c r="Y12"/>
  <c r="AE11"/>
  <c r="AD11"/>
  <c r="AA11"/>
  <c r="Z11"/>
  <c r="Y11"/>
  <c r="AE10"/>
  <c r="AD10"/>
  <c r="AA10"/>
  <c r="Z10"/>
  <c r="Y10"/>
  <c r="AE9"/>
  <c r="AD9"/>
  <c r="AA9"/>
  <c r="Z9"/>
  <c r="Y9"/>
  <c r="AE8"/>
  <c r="AD8"/>
  <c r="AA8"/>
  <c r="Z8"/>
  <c r="Y8"/>
  <c r="AE7"/>
  <c r="AD7"/>
  <c r="AA7"/>
  <c r="Z7"/>
  <c r="Y7"/>
  <c r="AE6"/>
  <c r="AD6"/>
  <c r="AA6"/>
  <c r="Z6"/>
  <c r="Y6"/>
  <c r="AE5"/>
  <c r="AD5"/>
  <c r="AA5"/>
  <c r="Z5"/>
  <c r="Y5"/>
  <c r="AE4"/>
  <c r="AD4"/>
  <c r="AA4"/>
  <c r="Z4"/>
  <c r="Y4"/>
</calcChain>
</file>

<file path=xl/sharedStrings.xml><?xml version="1.0" encoding="utf-8"?>
<sst xmlns="http://schemas.openxmlformats.org/spreadsheetml/2006/main" count="40" uniqueCount="15">
  <si>
    <t>n</t>
    <phoneticPr fontId="1" type="noConversion"/>
  </si>
  <si>
    <t>rand</t>
    <phoneticPr fontId="1" type="noConversion"/>
  </si>
  <si>
    <t>i</t>
    <phoneticPr fontId="1" type="noConversion"/>
  </si>
  <si>
    <t>real</t>
    <phoneticPr fontId="1" type="noConversion"/>
  </si>
  <si>
    <t>model</t>
    <phoneticPr fontId="1" type="noConversion"/>
  </si>
  <si>
    <r>
      <rPr>
        <sz val="12"/>
        <color theme="1"/>
        <rFont val="Yu Gothic"/>
        <family val="2"/>
        <charset val="134"/>
      </rPr>
      <t>倍数</t>
    </r>
    <phoneticPr fontId="1" type="noConversion"/>
  </si>
  <si>
    <t>A</t>
    <phoneticPr fontId="1" type="noConversion"/>
  </si>
  <si>
    <t>Sx(.)</t>
    <phoneticPr fontId="1" type="noConversion"/>
  </si>
  <si>
    <t>for return map</t>
    <phoneticPr fontId="1" type="noConversion"/>
  </si>
  <si>
    <t>time</t>
    <phoneticPr fontId="1" type="noConversion"/>
  </si>
  <si>
    <t>Sl(.)</t>
    <phoneticPr fontId="2"/>
  </si>
  <si>
    <t>Cy(i)</t>
    <phoneticPr fontId="1" type="noConversion"/>
  </si>
  <si>
    <t>Br(i)</t>
    <phoneticPr fontId="1" type="noConversion"/>
  </si>
  <si>
    <t>Ir(i)</t>
    <phoneticPr fontId="1" type="noConversion"/>
  </si>
  <si>
    <t>Tr(i)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</si>
</sst>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Yu Gothic"/>
      <family val="2"/>
      <charset val="134"/>
      <scheme val="minor"/>
    </font>
    <font>
      <sz val="9"/>
      <name val="Yu Gothic"/>
      <family val="2"/>
      <charset val="134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tx>
            <c:strRef>
              <c:f>S15→SUS!$L$3</c:f>
              <c:strCache>
                <c:ptCount val="1"/>
                <c:pt idx="0">
                  <c:v>Sl(.)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S15→SUS!$B$4:$B$134</c:f>
              <c:numCache>
                <c:formatCode>General</c:formatCode>
                <c:ptCount val="13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</c:numCache>
            </c:numRef>
          </c:xVal>
          <c:yVal>
            <c:numRef>
              <c:f>S15→SUS!$L$4:$L$134</c:f>
              <c:numCache>
                <c:formatCode>General</c:formatCode>
                <c:ptCount val="131"/>
                <c:pt idx="0">
                  <c:v>354.79391669166915</c:v>
                </c:pt>
                <c:pt idx="1">
                  <c:v>364.22191669166915</c:v>
                </c:pt>
                <c:pt idx="2">
                  <c:v>368.31091669166915</c:v>
                </c:pt>
                <c:pt idx="3">
                  <c:v>371.75091669166915</c:v>
                </c:pt>
                <c:pt idx="4">
                  <c:v>361.91291669166918</c:v>
                </c:pt>
                <c:pt idx="5">
                  <c:v>366.33891669166917</c:v>
                </c:pt>
                <c:pt idx="6">
                  <c:v>363.88591669166914</c:v>
                </c:pt>
                <c:pt idx="7">
                  <c:v>363.71691669166916</c:v>
                </c:pt>
                <c:pt idx="8">
                  <c:v>360.27791669166913</c:v>
                </c:pt>
                <c:pt idx="9">
                  <c:v>372.08691669166916</c:v>
                </c:pt>
                <c:pt idx="10">
                  <c:v>358.13691669166917</c:v>
                </c:pt>
                <c:pt idx="11">
                  <c:v>357.48791669166917</c:v>
                </c:pt>
                <c:pt idx="12">
                  <c:v>364.22191669166915</c:v>
                </c:pt>
                <c:pt idx="13">
                  <c:v>374.22791669166918</c:v>
                </c:pt>
                <c:pt idx="14">
                  <c:v>368.47991669166919</c:v>
                </c:pt>
                <c:pt idx="15">
                  <c:v>390.46291669166914</c:v>
                </c:pt>
                <c:pt idx="16">
                  <c:v>390.12591669166915</c:v>
                </c:pt>
                <c:pt idx="17">
                  <c:v>390.46291669166914</c:v>
                </c:pt>
                <c:pt idx="18">
                  <c:v>399.31391669166914</c:v>
                </c:pt>
                <c:pt idx="19">
                  <c:v>397.02891669166917</c:v>
                </c:pt>
                <c:pt idx="20">
                  <c:v>382.90991669166914</c:v>
                </c:pt>
                <c:pt idx="21">
                  <c:v>375.35791669166917</c:v>
                </c:pt>
                <c:pt idx="22">
                  <c:v>365.68991669166917</c:v>
                </c:pt>
                <c:pt idx="23">
                  <c:v>354.04891669166915</c:v>
                </c:pt>
                <c:pt idx="24">
                  <c:v>337.47691669166915</c:v>
                </c:pt>
                <c:pt idx="25">
                  <c:v>350.84991669166914</c:v>
                </c:pt>
                <c:pt idx="26">
                  <c:v>368.88791669166915</c:v>
                </c:pt>
                <c:pt idx="27">
                  <c:v>366.09791669166918</c:v>
                </c:pt>
                <c:pt idx="28">
                  <c:v>369.87491669166917</c:v>
                </c:pt>
                <c:pt idx="29">
                  <c:v>360.27791669166913</c:v>
                </c:pt>
                <c:pt idx="30">
                  <c:v>364.39091669166913</c:v>
                </c:pt>
                <c:pt idx="31">
                  <c:v>373.48191669166914</c:v>
                </c:pt>
                <c:pt idx="32">
                  <c:v>372.42391669166915</c:v>
                </c:pt>
                <c:pt idx="33">
                  <c:v>364.53491669166914</c:v>
                </c:pt>
                <c:pt idx="34">
                  <c:v>353.23091669166917</c:v>
                </c:pt>
                <c:pt idx="35">
                  <c:v>362.24991669166917</c:v>
                </c:pt>
                <c:pt idx="36">
                  <c:v>361.26391669166918</c:v>
                </c:pt>
                <c:pt idx="37">
                  <c:v>366.02591669166918</c:v>
                </c:pt>
                <c:pt idx="38">
                  <c:v>371.91891669166915</c:v>
                </c:pt>
                <c:pt idx="39">
                  <c:v>360.37391669166914</c:v>
                </c:pt>
                <c:pt idx="40">
                  <c:v>362.32191669166917</c:v>
                </c:pt>
                <c:pt idx="41">
                  <c:v>363.40491669166914</c:v>
                </c:pt>
                <c:pt idx="42">
                  <c:v>358.47391669166916</c:v>
                </c:pt>
                <c:pt idx="43">
                  <c:v>345.36591669166916</c:v>
                </c:pt>
                <c:pt idx="44">
                  <c:v>340.77191669166916</c:v>
                </c:pt>
                <c:pt idx="45">
                  <c:v>337.23691669166914</c:v>
                </c:pt>
                <c:pt idx="46">
                  <c:v>341.49391669166914</c:v>
                </c:pt>
                <c:pt idx="47">
                  <c:v>350.68091669166915</c:v>
                </c:pt>
                <c:pt idx="48">
                  <c:v>352.98991669166918</c:v>
                </c:pt>
                <c:pt idx="49">
                  <c:v>359.53191669166915</c:v>
                </c:pt>
                <c:pt idx="50">
                  <c:v>363.98191669166914</c:v>
                </c:pt>
                <c:pt idx="51">
                  <c:v>363.57291669166915</c:v>
                </c:pt>
                <c:pt idx="52">
                  <c:v>356.18891669166914</c:v>
                </c:pt>
                <c:pt idx="53">
                  <c:v>340.02691669166916</c:v>
                </c:pt>
                <c:pt idx="54">
                  <c:v>341.49391669166914</c:v>
                </c:pt>
                <c:pt idx="55">
                  <c:v>341.58991669166915</c:v>
                </c:pt>
                <c:pt idx="56">
                  <c:v>338.15091669166918</c:v>
                </c:pt>
                <c:pt idx="57">
                  <c:v>340.02691669166916</c:v>
                </c:pt>
                <c:pt idx="58">
                  <c:v>336.17791669166917</c:v>
                </c:pt>
                <c:pt idx="59">
                  <c:v>337.40491669166914</c:v>
                </c:pt>
                <c:pt idx="60">
                  <c:v>338.15091669166918</c:v>
                </c:pt>
                <c:pt idx="61">
                  <c:v>333.21991669166914</c:v>
                </c:pt>
                <c:pt idx="62">
                  <c:v>327.15891669166916</c:v>
                </c:pt>
                <c:pt idx="63">
                  <c:v>320.01591669166913</c:v>
                </c:pt>
                <c:pt idx="64">
                  <c:v>321.00191669166918</c:v>
                </c:pt>
                <c:pt idx="65">
                  <c:v>318.13991669166916</c:v>
                </c:pt>
                <c:pt idx="66">
                  <c:v>315.42191669166914</c:v>
                </c:pt>
                <c:pt idx="67">
                  <c:v>315.18091669166915</c:v>
                </c:pt>
                <c:pt idx="68">
                  <c:v>314.26691669166917</c:v>
                </c:pt>
                <c:pt idx="69">
                  <c:v>313.20891669166917</c:v>
                </c:pt>
                <c:pt idx="70">
                  <c:v>312.22291669166918</c:v>
                </c:pt>
                <c:pt idx="71">
                  <c:v>310.82791669166915</c:v>
                </c:pt>
                <c:pt idx="72">
                  <c:v>302.62691669166918</c:v>
                </c:pt>
                <c:pt idx="73">
                  <c:v>298.12891669166913</c:v>
                </c:pt>
                <c:pt idx="74">
                  <c:v>297.31091669166915</c:v>
                </c:pt>
                <c:pt idx="75">
                  <c:v>294.68991669166917</c:v>
                </c:pt>
                <c:pt idx="76">
                  <c:v>297.55191669166913</c:v>
                </c:pt>
                <c:pt idx="77">
                  <c:v>300.99091669166916</c:v>
                </c:pt>
                <c:pt idx="78">
                  <c:v>303.20391669166918</c:v>
                </c:pt>
                <c:pt idx="79">
                  <c:v>299.25891669166919</c:v>
                </c:pt>
                <c:pt idx="80">
                  <c:v>293.60691669166914</c:v>
                </c:pt>
                <c:pt idx="81">
                  <c:v>289.99891669166914</c:v>
                </c:pt>
                <c:pt idx="82">
                  <c:v>287.47391669166916</c:v>
                </c:pt>
                <c:pt idx="83">
                  <c:v>287.61791669166917</c:v>
                </c:pt>
                <c:pt idx="84">
                  <c:v>285.40591669166918</c:v>
                </c:pt>
                <c:pt idx="85">
                  <c:v>288.43591669166915</c:v>
                </c:pt>
                <c:pt idx="86">
                  <c:v>295.65191669166916</c:v>
                </c:pt>
                <c:pt idx="87">
                  <c:v>296.97391669166916</c:v>
                </c:pt>
                <c:pt idx="88">
                  <c:v>296.49291669166917</c:v>
                </c:pt>
                <c:pt idx="89">
                  <c:v>293.12591669166915</c:v>
                </c:pt>
                <c:pt idx="90">
                  <c:v>292.30791669166916</c:v>
                </c:pt>
                <c:pt idx="91">
                  <c:v>292.38091669166914</c:v>
                </c:pt>
                <c:pt idx="92">
                  <c:v>294.52091669166919</c:v>
                </c:pt>
                <c:pt idx="93">
                  <c:v>291.56291669166916</c:v>
                </c:pt>
                <c:pt idx="94">
                  <c:v>285.66991669166919</c:v>
                </c:pt>
                <c:pt idx="95">
                  <c:v>284.82791669166915</c:v>
                </c:pt>
                <c:pt idx="96">
                  <c:v>284.99691669166918</c:v>
                </c:pt>
                <c:pt idx="97">
                  <c:v>285.74191669166919</c:v>
                </c:pt>
                <c:pt idx="98">
                  <c:v>287.04091669166917</c:v>
                </c:pt>
                <c:pt idx="99">
                  <c:v>288.12291669166916</c:v>
                </c:pt>
                <c:pt idx="100">
                  <c:v>285.09291669166919</c:v>
                </c:pt>
                <c:pt idx="101">
                  <c:v>283.02491669166915</c:v>
                </c:pt>
                <c:pt idx="102">
                  <c:v>279.68091669166915</c:v>
                </c:pt>
                <c:pt idx="103">
                  <c:v>274.34191669166916</c:v>
                </c:pt>
                <c:pt idx="104">
                  <c:v>272.29791669166917</c:v>
                </c:pt>
                <c:pt idx="105">
                  <c:v>274.26991669166915</c:v>
                </c:pt>
                <c:pt idx="106">
                  <c:v>275.49591669166915</c:v>
                </c:pt>
                <c:pt idx="107">
                  <c:v>277.13191669166918</c:v>
                </c:pt>
                <c:pt idx="108">
                  <c:v>276.79491669166919</c:v>
                </c:pt>
                <c:pt idx="109">
                  <c:v>275.90491669166914</c:v>
                </c:pt>
                <c:pt idx="110">
                  <c:v>275.73691669166914</c:v>
                </c:pt>
                <c:pt idx="111">
                  <c:v>276.07391669166918</c:v>
                </c:pt>
                <c:pt idx="112">
                  <c:v>277.13191669166918</c:v>
                </c:pt>
                <c:pt idx="113">
                  <c:v>277.87791669166916</c:v>
                </c:pt>
                <c:pt idx="114">
                  <c:v>277.61291669166917</c:v>
                </c:pt>
                <c:pt idx="115">
                  <c:v>279.34491669166914</c:v>
                </c:pt>
                <c:pt idx="116">
                  <c:v>279.51291669166915</c:v>
                </c:pt>
                <c:pt idx="117">
                  <c:v>278.18991669166917</c:v>
                </c:pt>
                <c:pt idx="118">
                  <c:v>278.18991669166917</c:v>
                </c:pt>
                <c:pt idx="119">
                  <c:v>276.14591669166919</c:v>
                </c:pt>
                <c:pt idx="120">
                  <c:v>274.50991669166916</c:v>
                </c:pt>
                <c:pt idx="121">
                  <c:v>273.35591669166917</c:v>
                </c:pt>
                <c:pt idx="122">
                  <c:v>274.41391669166916</c:v>
                </c:pt>
                <c:pt idx="123">
                  <c:v>276.14591669166919</c:v>
                </c:pt>
                <c:pt idx="124">
                  <c:v>277.78091669166918</c:v>
                </c:pt>
                <c:pt idx="125">
                  <c:v>278.11791669166917</c:v>
                </c:pt>
                <c:pt idx="126">
                  <c:v>282.78391669166916</c:v>
                </c:pt>
                <c:pt idx="127">
                  <c:v>283.76991669166915</c:v>
                </c:pt>
                <c:pt idx="128">
                  <c:v>279.92191669166914</c:v>
                </c:pt>
                <c:pt idx="129">
                  <c:v>277.29991669166918</c:v>
                </c:pt>
                <c:pt idx="130">
                  <c:v>277.29991669166918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2F4-48A6-B0F0-1A5F4E4CA113}"/>
            </c:ext>
          </c:extLst>
        </c:ser>
        <c:ser>
          <c:idx val="1"/>
          <c:order val="1"/>
          <c:tx>
            <c:strRef>
              <c:f>S15→SUS!$J$3</c:f>
              <c:strCache>
                <c:ptCount val="1"/>
                <c:pt idx="0">
                  <c:v>Sx(.)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S15→SUS!$B$4:$B$134</c:f>
              <c:numCache>
                <c:formatCode>General</c:formatCode>
                <c:ptCount val="13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</c:numCache>
            </c:numRef>
          </c:xVal>
          <c:yVal>
            <c:numRef>
              <c:f>S15→SUS!$J$4:$J$134</c:f>
              <c:numCache>
                <c:formatCode>General</c:formatCode>
                <c:ptCount val="131"/>
                <c:pt idx="0">
                  <c:v>378.69979607630904</c:v>
                </c:pt>
                <c:pt idx="1">
                  <c:v>384.94232160727472</c:v>
                </c:pt>
                <c:pt idx="2">
                  <c:v>393.29610148953333</c:v>
                </c:pt>
                <c:pt idx="3">
                  <c:v>398.27427259468021</c:v>
                </c:pt>
                <c:pt idx="4">
                  <c:v>389.40573093178523</c:v>
                </c:pt>
                <c:pt idx="5">
                  <c:v>379.73548144592331</c:v>
                </c:pt>
                <c:pt idx="6">
                  <c:v>369.97759325007343</c:v>
                </c:pt>
                <c:pt idx="7">
                  <c:v>354.83203216468371</c:v>
                </c:pt>
                <c:pt idx="8">
                  <c:v>354.26535188199824</c:v>
                </c:pt>
                <c:pt idx="9">
                  <c:v>354.31718319394867</c:v>
                </c:pt>
                <c:pt idx="10">
                  <c:v>351.26519612789758</c:v>
                </c:pt>
                <c:pt idx="11">
                  <c:v>357.19610939858171</c:v>
                </c:pt>
                <c:pt idx="12">
                  <c:v>356.18684762491966</c:v>
                </c:pt>
                <c:pt idx="13">
                  <c:v>359.58483631146771</c:v>
                </c:pt>
                <c:pt idx="14">
                  <c:v>366.1255884352525</c:v>
                </c:pt>
                <c:pt idx="15">
                  <c:v>374.93059034062787</c:v>
                </c:pt>
                <c:pt idx="16">
                  <c:v>374.07890161989081</c:v>
                </c:pt>
                <c:pt idx="17">
                  <c:v>372.96014326426911</c:v>
                </c:pt>
                <c:pt idx="18">
                  <c:v>366.88896888695274</c:v>
                </c:pt>
                <c:pt idx="19">
                  <c:v>362.3210445515632</c:v>
                </c:pt>
                <c:pt idx="20">
                  <c:v>360.27207003314004</c:v>
                </c:pt>
                <c:pt idx="21">
                  <c:v>357.02920747598301</c:v>
                </c:pt>
                <c:pt idx="22">
                  <c:v>350.81292146588373</c:v>
                </c:pt>
                <c:pt idx="23">
                  <c:v>347.28425759753441</c:v>
                </c:pt>
                <c:pt idx="24">
                  <c:v>350.63307371904193</c:v>
                </c:pt>
                <c:pt idx="25">
                  <c:v>350.82007365038777</c:v>
                </c:pt>
                <c:pt idx="26">
                  <c:v>350.02815759097308</c:v>
                </c:pt>
                <c:pt idx="27">
                  <c:v>360.7002731644813</c:v>
                </c:pt>
                <c:pt idx="28">
                  <c:v>373.16847795068264</c:v>
                </c:pt>
                <c:pt idx="29">
                  <c:v>382.29601641435931</c:v>
                </c:pt>
                <c:pt idx="30">
                  <c:v>387.71628678726836</c:v>
                </c:pt>
                <c:pt idx="31">
                  <c:v>393.83450302415525</c:v>
                </c:pt>
                <c:pt idx="32">
                  <c:v>390.82053450061142</c:v>
                </c:pt>
                <c:pt idx="33">
                  <c:v>376.15143733988549</c:v>
                </c:pt>
                <c:pt idx="34">
                  <c:v>365.23326674820606</c:v>
                </c:pt>
                <c:pt idx="35">
                  <c:v>362.99098547471476</c:v>
                </c:pt>
                <c:pt idx="36">
                  <c:v>361.71125485827906</c:v>
                </c:pt>
                <c:pt idx="37">
                  <c:v>369.81347163337125</c:v>
                </c:pt>
                <c:pt idx="38">
                  <c:v>378.3970111374029</c:v>
                </c:pt>
                <c:pt idx="39">
                  <c:v>370.92973305558252</c:v>
                </c:pt>
                <c:pt idx="40">
                  <c:v>362.66020328886998</c:v>
                </c:pt>
                <c:pt idx="41">
                  <c:v>364.90900957893285</c:v>
                </c:pt>
                <c:pt idx="42">
                  <c:v>360.78330899487031</c:v>
                </c:pt>
                <c:pt idx="43">
                  <c:v>365.8531230851471</c:v>
                </c:pt>
                <c:pt idx="44">
                  <c:v>366.71356813345284</c:v>
                </c:pt>
                <c:pt idx="45">
                  <c:v>361.94747806181005</c:v>
                </c:pt>
                <c:pt idx="46">
                  <c:v>362.10155028663843</c:v>
                </c:pt>
                <c:pt idx="47">
                  <c:v>361.31871954656583</c:v>
                </c:pt>
                <c:pt idx="48">
                  <c:v>355.42971519937373</c:v>
                </c:pt>
                <c:pt idx="49">
                  <c:v>351.22226891936009</c:v>
                </c:pt>
                <c:pt idx="50">
                  <c:v>350.77154547647029</c:v>
                </c:pt>
                <c:pt idx="51">
                  <c:v>340.79512052815198</c:v>
                </c:pt>
                <c:pt idx="52">
                  <c:v>338.68691782650677</c:v>
                </c:pt>
                <c:pt idx="53">
                  <c:v>339.5462530610211</c:v>
                </c:pt>
                <c:pt idx="54">
                  <c:v>331.55756712850359</c:v>
                </c:pt>
                <c:pt idx="55">
                  <c:v>327.77272893169464</c:v>
                </c:pt>
                <c:pt idx="56">
                  <c:v>329.6360000357538</c:v>
                </c:pt>
                <c:pt idx="57">
                  <c:v>329.6142491050619</c:v>
                </c:pt>
                <c:pt idx="58">
                  <c:v>325.77846687555234</c:v>
                </c:pt>
                <c:pt idx="59">
                  <c:v>328.24717475091308</c:v>
                </c:pt>
                <c:pt idx="60">
                  <c:v>328.51853507303599</c:v>
                </c:pt>
                <c:pt idx="61">
                  <c:v>328.44113137050306</c:v>
                </c:pt>
                <c:pt idx="62">
                  <c:v>328.8371383324378</c:v>
                </c:pt>
                <c:pt idx="63">
                  <c:v>333.92732491567955</c:v>
                </c:pt>
                <c:pt idx="64">
                  <c:v>329.78239768601543</c:v>
                </c:pt>
                <c:pt idx="65">
                  <c:v>336.4400802767143</c:v>
                </c:pt>
                <c:pt idx="66">
                  <c:v>335.8062400437085</c:v>
                </c:pt>
                <c:pt idx="67">
                  <c:v>329.91026024254256</c:v>
                </c:pt>
                <c:pt idx="68">
                  <c:v>316.50381027525339</c:v>
                </c:pt>
                <c:pt idx="69">
                  <c:v>309.10737732223816</c:v>
                </c:pt>
                <c:pt idx="70">
                  <c:v>295.95564508207298</c:v>
                </c:pt>
                <c:pt idx="71">
                  <c:v>297.50195272252239</c:v>
                </c:pt>
                <c:pt idx="72">
                  <c:v>298.08322402122985</c:v>
                </c:pt>
                <c:pt idx="73">
                  <c:v>295.15988998091029</c:v>
                </c:pt>
                <c:pt idx="74">
                  <c:v>293.45314218424596</c:v>
                </c:pt>
                <c:pt idx="75">
                  <c:v>293.9295853571914</c:v>
                </c:pt>
                <c:pt idx="76">
                  <c:v>292.39181784175952</c:v>
                </c:pt>
                <c:pt idx="77">
                  <c:v>290.46124222391666</c:v>
                </c:pt>
                <c:pt idx="78">
                  <c:v>293.66983000626715</c:v>
                </c:pt>
                <c:pt idx="79">
                  <c:v>293.73022330999567</c:v>
                </c:pt>
                <c:pt idx="80">
                  <c:v>298.54892709489559</c:v>
                </c:pt>
                <c:pt idx="81">
                  <c:v>295.17022974617447</c:v>
                </c:pt>
                <c:pt idx="82">
                  <c:v>292.85609602441883</c:v>
                </c:pt>
                <c:pt idx="83">
                  <c:v>294.54843894818595</c:v>
                </c:pt>
                <c:pt idx="84">
                  <c:v>289.37277024640531</c:v>
                </c:pt>
                <c:pt idx="85">
                  <c:v>290.09239318218744</c:v>
                </c:pt>
                <c:pt idx="86">
                  <c:v>288.1981909971463</c:v>
                </c:pt>
                <c:pt idx="87">
                  <c:v>292.43910336567882</c:v>
                </c:pt>
                <c:pt idx="88">
                  <c:v>291.62320183818957</c:v>
                </c:pt>
                <c:pt idx="89">
                  <c:v>288.22896222607108</c:v>
                </c:pt>
                <c:pt idx="90">
                  <c:v>286.53838088305014</c:v>
                </c:pt>
                <c:pt idx="91">
                  <c:v>290.69469788781726</c:v>
                </c:pt>
                <c:pt idx="92">
                  <c:v>286.99561467995471</c:v>
                </c:pt>
                <c:pt idx="93">
                  <c:v>291.66942701725787</c:v>
                </c:pt>
                <c:pt idx="94">
                  <c:v>286.4122085275514</c:v>
                </c:pt>
                <c:pt idx="95">
                  <c:v>285.49433958634887</c:v>
                </c:pt>
                <c:pt idx="96">
                  <c:v>284.87621071359331</c:v>
                </c:pt>
                <c:pt idx="97">
                  <c:v>285.77963298335698</c:v>
                </c:pt>
                <c:pt idx="98">
                  <c:v>282.2919677509397</c:v>
                </c:pt>
                <c:pt idx="99">
                  <c:v>288.43974608052525</c:v>
                </c:pt>
                <c:pt idx="100">
                  <c:v>287.01760850180852</c:v>
                </c:pt>
                <c:pt idx="101">
                  <c:v>287.88573291055997</c:v>
                </c:pt>
                <c:pt idx="102">
                  <c:v>288.1929586762833</c:v>
                </c:pt>
                <c:pt idx="103">
                  <c:v>281.34057521036715</c:v>
                </c:pt>
                <c:pt idx="104">
                  <c:v>283.90638038885766</c:v>
                </c:pt>
                <c:pt idx="105">
                  <c:v>280.97090014848482</c:v>
                </c:pt>
                <c:pt idx="106">
                  <c:v>279.59394479007364</c:v>
                </c:pt>
                <c:pt idx="107">
                  <c:v>283.04170926277419</c:v>
                </c:pt>
                <c:pt idx="108">
                  <c:v>275.03336506599709</c:v>
                </c:pt>
                <c:pt idx="109">
                  <c:v>278.01953989543307</c:v>
                </c:pt>
                <c:pt idx="110">
                  <c:v>284.76034186589317</c:v>
                </c:pt>
                <c:pt idx="111">
                  <c:v>283.45533490934253</c:v>
                </c:pt>
                <c:pt idx="112">
                  <c:v>283.97677342949862</c:v>
                </c:pt>
                <c:pt idx="113">
                  <c:v>282.54211078110313</c:v>
                </c:pt>
                <c:pt idx="114">
                  <c:v>282.28591326667282</c:v>
                </c:pt>
                <c:pt idx="115">
                  <c:v>277.53700715276341</c:v>
                </c:pt>
                <c:pt idx="116">
                  <c:v>279.66101136801302</c:v>
                </c:pt>
                <c:pt idx="117">
                  <c:v>274.50224354344067</c:v>
                </c:pt>
                <c:pt idx="118">
                  <c:v>276.49972312735298</c:v>
                </c:pt>
                <c:pt idx="119">
                  <c:v>272.56793592670715</c:v>
                </c:pt>
                <c:pt idx="120">
                  <c:v>284.02338455285184</c:v>
                </c:pt>
                <c:pt idx="121">
                  <c:v>282.13362447077407</c:v>
                </c:pt>
                <c:pt idx="122">
                  <c:v>281.14311704589335</c:v>
                </c:pt>
                <c:pt idx="123">
                  <c:v>274.28271992429831</c:v>
                </c:pt>
                <c:pt idx="124">
                  <c:v>277.05774451329893</c:v>
                </c:pt>
                <c:pt idx="125">
                  <c:v>270.2570789612862</c:v>
                </c:pt>
                <c:pt idx="126">
                  <c:v>269.27908082211468</c:v>
                </c:pt>
                <c:pt idx="127">
                  <c:v>276.99504764097003</c:v>
                </c:pt>
                <c:pt idx="128">
                  <c:v>274.73114730850847</c:v>
                </c:pt>
                <c:pt idx="129">
                  <c:v>275.25143809198289</c:v>
                </c:pt>
                <c:pt idx="130">
                  <c:v>275.57391952439031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2F4-48A6-B0F0-1A5F4E4CA113}"/>
            </c:ext>
          </c:extLst>
        </c:ser>
        <c:axId val="131959808"/>
        <c:axId val="131978368"/>
      </c:scatterChart>
      <c:valAx>
        <c:axId val="1319598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978368"/>
        <c:crosses val="autoZero"/>
        <c:crossBetween val="midCat"/>
      </c:valAx>
      <c:valAx>
        <c:axId val="131978368"/>
        <c:scaling>
          <c:orientation val="minMax"/>
          <c:min val="26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959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S15→SUS!$L$3</c:f>
              <c:strCache>
                <c:ptCount val="1"/>
                <c:pt idx="0">
                  <c:v>Sl(.)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S15→SUS!$L$4:$L$133</c:f>
              <c:numCache>
                <c:formatCode>General</c:formatCode>
                <c:ptCount val="130"/>
                <c:pt idx="0">
                  <c:v>354.79391669166915</c:v>
                </c:pt>
                <c:pt idx="1">
                  <c:v>364.22191669166915</c:v>
                </c:pt>
                <c:pt idx="2">
                  <c:v>368.31091669166915</c:v>
                </c:pt>
                <c:pt idx="3">
                  <c:v>371.75091669166915</c:v>
                </c:pt>
                <c:pt idx="4">
                  <c:v>361.91291669166918</c:v>
                </c:pt>
                <c:pt idx="5">
                  <c:v>366.33891669166917</c:v>
                </c:pt>
                <c:pt idx="6">
                  <c:v>363.88591669166914</c:v>
                </c:pt>
                <c:pt idx="7">
                  <c:v>363.71691669166916</c:v>
                </c:pt>
                <c:pt idx="8">
                  <c:v>360.27791669166913</c:v>
                </c:pt>
                <c:pt idx="9">
                  <c:v>372.08691669166916</c:v>
                </c:pt>
                <c:pt idx="10">
                  <c:v>358.13691669166917</c:v>
                </c:pt>
                <c:pt idx="11">
                  <c:v>357.48791669166917</c:v>
                </c:pt>
                <c:pt idx="12">
                  <c:v>364.22191669166915</c:v>
                </c:pt>
                <c:pt idx="13">
                  <c:v>374.22791669166918</c:v>
                </c:pt>
                <c:pt idx="14">
                  <c:v>368.47991669166919</c:v>
                </c:pt>
                <c:pt idx="15">
                  <c:v>390.46291669166914</c:v>
                </c:pt>
                <c:pt idx="16">
                  <c:v>390.12591669166915</c:v>
                </c:pt>
                <c:pt idx="17">
                  <c:v>390.46291669166914</c:v>
                </c:pt>
                <c:pt idx="18">
                  <c:v>399.31391669166914</c:v>
                </c:pt>
                <c:pt idx="19">
                  <c:v>397.02891669166917</c:v>
                </c:pt>
                <c:pt idx="20">
                  <c:v>382.90991669166914</c:v>
                </c:pt>
                <c:pt idx="21">
                  <c:v>375.35791669166917</c:v>
                </c:pt>
                <c:pt idx="22">
                  <c:v>365.68991669166917</c:v>
                </c:pt>
                <c:pt idx="23">
                  <c:v>354.04891669166915</c:v>
                </c:pt>
                <c:pt idx="24">
                  <c:v>337.47691669166915</c:v>
                </c:pt>
                <c:pt idx="25">
                  <c:v>350.84991669166914</c:v>
                </c:pt>
                <c:pt idx="26">
                  <c:v>368.88791669166915</c:v>
                </c:pt>
                <c:pt idx="27">
                  <c:v>366.09791669166918</c:v>
                </c:pt>
                <c:pt idx="28">
                  <c:v>369.87491669166917</c:v>
                </c:pt>
                <c:pt idx="29">
                  <c:v>360.27791669166913</c:v>
                </c:pt>
                <c:pt idx="30">
                  <c:v>364.39091669166913</c:v>
                </c:pt>
                <c:pt idx="31">
                  <c:v>373.48191669166914</c:v>
                </c:pt>
                <c:pt idx="32">
                  <c:v>372.42391669166915</c:v>
                </c:pt>
                <c:pt idx="33">
                  <c:v>364.53491669166914</c:v>
                </c:pt>
                <c:pt idx="34">
                  <c:v>353.23091669166917</c:v>
                </c:pt>
                <c:pt idx="35">
                  <c:v>362.24991669166917</c:v>
                </c:pt>
                <c:pt idx="36">
                  <c:v>361.26391669166918</c:v>
                </c:pt>
                <c:pt idx="37">
                  <c:v>366.02591669166918</c:v>
                </c:pt>
                <c:pt idx="38">
                  <c:v>371.91891669166915</c:v>
                </c:pt>
                <c:pt idx="39">
                  <c:v>360.37391669166914</c:v>
                </c:pt>
                <c:pt idx="40">
                  <c:v>362.32191669166917</c:v>
                </c:pt>
                <c:pt idx="41">
                  <c:v>363.40491669166914</c:v>
                </c:pt>
                <c:pt idx="42">
                  <c:v>358.47391669166916</c:v>
                </c:pt>
                <c:pt idx="43">
                  <c:v>345.36591669166916</c:v>
                </c:pt>
                <c:pt idx="44">
                  <c:v>340.77191669166916</c:v>
                </c:pt>
                <c:pt idx="45">
                  <c:v>337.23691669166914</c:v>
                </c:pt>
                <c:pt idx="46">
                  <c:v>341.49391669166914</c:v>
                </c:pt>
                <c:pt idx="47">
                  <c:v>350.68091669166915</c:v>
                </c:pt>
                <c:pt idx="48">
                  <c:v>352.98991669166918</c:v>
                </c:pt>
                <c:pt idx="49">
                  <c:v>359.53191669166915</c:v>
                </c:pt>
                <c:pt idx="50">
                  <c:v>363.98191669166914</c:v>
                </c:pt>
                <c:pt idx="51">
                  <c:v>363.57291669166915</c:v>
                </c:pt>
                <c:pt idx="52">
                  <c:v>356.18891669166914</c:v>
                </c:pt>
                <c:pt idx="53">
                  <c:v>340.02691669166916</c:v>
                </c:pt>
                <c:pt idx="54">
                  <c:v>341.49391669166914</c:v>
                </c:pt>
                <c:pt idx="55">
                  <c:v>341.58991669166915</c:v>
                </c:pt>
                <c:pt idx="56">
                  <c:v>338.15091669166918</c:v>
                </c:pt>
                <c:pt idx="57">
                  <c:v>340.02691669166916</c:v>
                </c:pt>
                <c:pt idx="58">
                  <c:v>336.17791669166917</c:v>
                </c:pt>
                <c:pt idx="59">
                  <c:v>337.40491669166914</c:v>
                </c:pt>
                <c:pt idx="60">
                  <c:v>338.15091669166918</c:v>
                </c:pt>
                <c:pt idx="61">
                  <c:v>333.21991669166914</c:v>
                </c:pt>
                <c:pt idx="62">
                  <c:v>327.15891669166916</c:v>
                </c:pt>
                <c:pt idx="63">
                  <c:v>320.01591669166913</c:v>
                </c:pt>
                <c:pt idx="64">
                  <c:v>321.00191669166918</c:v>
                </c:pt>
                <c:pt idx="65">
                  <c:v>318.13991669166916</c:v>
                </c:pt>
                <c:pt idx="66">
                  <c:v>315.42191669166914</c:v>
                </c:pt>
                <c:pt idx="67">
                  <c:v>315.18091669166915</c:v>
                </c:pt>
                <c:pt idx="68">
                  <c:v>314.26691669166917</c:v>
                </c:pt>
                <c:pt idx="69">
                  <c:v>313.20891669166917</c:v>
                </c:pt>
                <c:pt idx="70">
                  <c:v>312.22291669166918</c:v>
                </c:pt>
                <c:pt idx="71">
                  <c:v>310.82791669166915</c:v>
                </c:pt>
                <c:pt idx="72">
                  <c:v>302.62691669166918</c:v>
                </c:pt>
                <c:pt idx="73">
                  <c:v>298.12891669166913</c:v>
                </c:pt>
                <c:pt idx="74">
                  <c:v>297.31091669166915</c:v>
                </c:pt>
                <c:pt idx="75">
                  <c:v>294.68991669166917</c:v>
                </c:pt>
                <c:pt idx="76">
                  <c:v>297.55191669166913</c:v>
                </c:pt>
                <c:pt idx="77">
                  <c:v>300.99091669166916</c:v>
                </c:pt>
                <c:pt idx="78">
                  <c:v>303.20391669166918</c:v>
                </c:pt>
                <c:pt idx="79">
                  <c:v>299.25891669166919</c:v>
                </c:pt>
                <c:pt idx="80">
                  <c:v>293.60691669166914</c:v>
                </c:pt>
                <c:pt idx="81">
                  <c:v>289.99891669166914</c:v>
                </c:pt>
                <c:pt idx="82">
                  <c:v>287.47391669166916</c:v>
                </c:pt>
                <c:pt idx="83">
                  <c:v>287.61791669166917</c:v>
                </c:pt>
                <c:pt idx="84">
                  <c:v>285.40591669166918</c:v>
                </c:pt>
                <c:pt idx="85">
                  <c:v>288.43591669166915</c:v>
                </c:pt>
                <c:pt idx="86">
                  <c:v>295.65191669166916</c:v>
                </c:pt>
                <c:pt idx="87">
                  <c:v>296.97391669166916</c:v>
                </c:pt>
                <c:pt idx="88">
                  <c:v>296.49291669166917</c:v>
                </c:pt>
                <c:pt idx="89">
                  <c:v>293.12591669166915</c:v>
                </c:pt>
                <c:pt idx="90">
                  <c:v>292.30791669166916</c:v>
                </c:pt>
                <c:pt idx="91">
                  <c:v>292.38091669166914</c:v>
                </c:pt>
                <c:pt idx="92">
                  <c:v>294.52091669166919</c:v>
                </c:pt>
                <c:pt idx="93">
                  <c:v>291.56291669166916</c:v>
                </c:pt>
                <c:pt idx="94">
                  <c:v>285.66991669166919</c:v>
                </c:pt>
                <c:pt idx="95">
                  <c:v>284.82791669166915</c:v>
                </c:pt>
                <c:pt idx="96">
                  <c:v>284.99691669166918</c:v>
                </c:pt>
                <c:pt idx="97">
                  <c:v>285.74191669166919</c:v>
                </c:pt>
                <c:pt idx="98">
                  <c:v>287.04091669166917</c:v>
                </c:pt>
                <c:pt idx="99">
                  <c:v>288.12291669166916</c:v>
                </c:pt>
                <c:pt idx="100">
                  <c:v>285.09291669166919</c:v>
                </c:pt>
                <c:pt idx="101">
                  <c:v>283.02491669166915</c:v>
                </c:pt>
                <c:pt idx="102">
                  <c:v>279.68091669166915</c:v>
                </c:pt>
                <c:pt idx="103">
                  <c:v>274.34191669166916</c:v>
                </c:pt>
                <c:pt idx="104">
                  <c:v>272.29791669166917</c:v>
                </c:pt>
                <c:pt idx="105">
                  <c:v>274.26991669166915</c:v>
                </c:pt>
                <c:pt idx="106">
                  <c:v>275.49591669166915</c:v>
                </c:pt>
                <c:pt idx="107">
                  <c:v>277.13191669166918</c:v>
                </c:pt>
                <c:pt idx="108">
                  <c:v>276.79491669166919</c:v>
                </c:pt>
                <c:pt idx="109">
                  <c:v>275.90491669166914</c:v>
                </c:pt>
                <c:pt idx="110">
                  <c:v>275.73691669166914</c:v>
                </c:pt>
                <c:pt idx="111">
                  <c:v>276.07391669166918</c:v>
                </c:pt>
                <c:pt idx="112">
                  <c:v>277.13191669166918</c:v>
                </c:pt>
                <c:pt idx="113">
                  <c:v>277.87791669166916</c:v>
                </c:pt>
                <c:pt idx="114">
                  <c:v>277.61291669166917</c:v>
                </c:pt>
                <c:pt idx="115">
                  <c:v>279.34491669166914</c:v>
                </c:pt>
                <c:pt idx="116">
                  <c:v>279.51291669166915</c:v>
                </c:pt>
                <c:pt idx="117">
                  <c:v>278.18991669166917</c:v>
                </c:pt>
                <c:pt idx="118">
                  <c:v>278.18991669166917</c:v>
                </c:pt>
                <c:pt idx="119">
                  <c:v>276.14591669166919</c:v>
                </c:pt>
                <c:pt idx="120">
                  <c:v>274.50991669166916</c:v>
                </c:pt>
                <c:pt idx="121">
                  <c:v>273.35591669166917</c:v>
                </c:pt>
                <c:pt idx="122">
                  <c:v>274.41391669166916</c:v>
                </c:pt>
                <c:pt idx="123">
                  <c:v>276.14591669166919</c:v>
                </c:pt>
                <c:pt idx="124">
                  <c:v>277.78091669166918</c:v>
                </c:pt>
                <c:pt idx="125">
                  <c:v>278.11791669166917</c:v>
                </c:pt>
                <c:pt idx="126">
                  <c:v>282.78391669166916</c:v>
                </c:pt>
                <c:pt idx="127">
                  <c:v>283.76991669166915</c:v>
                </c:pt>
                <c:pt idx="128">
                  <c:v>279.92191669166914</c:v>
                </c:pt>
                <c:pt idx="129">
                  <c:v>277.29991669166918</c:v>
                </c:pt>
              </c:numCache>
            </c:numRef>
          </c:xVal>
          <c:yVal>
            <c:numRef>
              <c:f>S15→SUS!$L$5:$L$134</c:f>
              <c:numCache>
                <c:formatCode>General</c:formatCode>
                <c:ptCount val="130"/>
                <c:pt idx="0">
                  <c:v>364.22191669166915</c:v>
                </c:pt>
                <c:pt idx="1">
                  <c:v>368.31091669166915</c:v>
                </c:pt>
                <c:pt idx="2">
                  <c:v>371.75091669166915</c:v>
                </c:pt>
                <c:pt idx="3">
                  <c:v>361.91291669166918</c:v>
                </c:pt>
                <c:pt idx="4">
                  <c:v>366.33891669166917</c:v>
                </c:pt>
                <c:pt idx="5">
                  <c:v>363.88591669166914</c:v>
                </c:pt>
                <c:pt idx="6">
                  <c:v>363.71691669166916</c:v>
                </c:pt>
                <c:pt idx="7">
                  <c:v>360.27791669166913</c:v>
                </c:pt>
                <c:pt idx="8">
                  <c:v>372.08691669166916</c:v>
                </c:pt>
                <c:pt idx="9">
                  <c:v>358.13691669166917</c:v>
                </c:pt>
                <c:pt idx="10">
                  <c:v>357.48791669166917</c:v>
                </c:pt>
                <c:pt idx="11">
                  <c:v>364.22191669166915</c:v>
                </c:pt>
                <c:pt idx="12">
                  <c:v>374.22791669166918</c:v>
                </c:pt>
                <c:pt idx="13">
                  <c:v>368.47991669166919</c:v>
                </c:pt>
                <c:pt idx="14">
                  <c:v>390.46291669166914</c:v>
                </c:pt>
                <c:pt idx="15">
                  <c:v>390.12591669166915</c:v>
                </c:pt>
                <c:pt idx="16">
                  <c:v>390.46291669166914</c:v>
                </c:pt>
                <c:pt idx="17">
                  <c:v>399.31391669166914</c:v>
                </c:pt>
                <c:pt idx="18">
                  <c:v>397.02891669166917</c:v>
                </c:pt>
                <c:pt idx="19">
                  <c:v>382.90991669166914</c:v>
                </c:pt>
                <c:pt idx="20">
                  <c:v>375.35791669166917</c:v>
                </c:pt>
                <c:pt idx="21">
                  <c:v>365.68991669166917</c:v>
                </c:pt>
                <c:pt idx="22">
                  <c:v>354.04891669166915</c:v>
                </c:pt>
                <c:pt idx="23">
                  <c:v>337.47691669166915</c:v>
                </c:pt>
                <c:pt idx="24">
                  <c:v>350.84991669166914</c:v>
                </c:pt>
                <c:pt idx="25">
                  <c:v>368.88791669166915</c:v>
                </c:pt>
                <c:pt idx="26">
                  <c:v>366.09791669166918</c:v>
                </c:pt>
                <c:pt idx="27">
                  <c:v>369.87491669166917</c:v>
                </c:pt>
                <c:pt idx="28">
                  <c:v>360.27791669166913</c:v>
                </c:pt>
                <c:pt idx="29">
                  <c:v>364.39091669166913</c:v>
                </c:pt>
                <c:pt idx="30">
                  <c:v>373.48191669166914</c:v>
                </c:pt>
                <c:pt idx="31">
                  <c:v>372.42391669166915</c:v>
                </c:pt>
                <c:pt idx="32">
                  <c:v>364.53491669166914</c:v>
                </c:pt>
                <c:pt idx="33">
                  <c:v>353.23091669166917</c:v>
                </c:pt>
                <c:pt idx="34">
                  <c:v>362.24991669166917</c:v>
                </c:pt>
                <c:pt idx="35">
                  <c:v>361.26391669166918</c:v>
                </c:pt>
                <c:pt idx="36">
                  <c:v>366.02591669166918</c:v>
                </c:pt>
                <c:pt idx="37">
                  <c:v>371.91891669166915</c:v>
                </c:pt>
                <c:pt idx="38">
                  <c:v>360.37391669166914</c:v>
                </c:pt>
                <c:pt idx="39">
                  <c:v>362.32191669166917</c:v>
                </c:pt>
                <c:pt idx="40">
                  <c:v>363.40491669166914</c:v>
                </c:pt>
                <c:pt idx="41">
                  <c:v>358.47391669166916</c:v>
                </c:pt>
                <c:pt idx="42">
                  <c:v>345.36591669166916</c:v>
                </c:pt>
                <c:pt idx="43">
                  <c:v>340.77191669166916</c:v>
                </c:pt>
                <c:pt idx="44">
                  <c:v>337.23691669166914</c:v>
                </c:pt>
                <c:pt idx="45">
                  <c:v>341.49391669166914</c:v>
                </c:pt>
                <c:pt idx="46">
                  <c:v>350.68091669166915</c:v>
                </c:pt>
                <c:pt idx="47">
                  <c:v>352.98991669166918</c:v>
                </c:pt>
                <c:pt idx="48">
                  <c:v>359.53191669166915</c:v>
                </c:pt>
                <c:pt idx="49">
                  <c:v>363.98191669166914</c:v>
                </c:pt>
                <c:pt idx="50">
                  <c:v>363.57291669166915</c:v>
                </c:pt>
                <c:pt idx="51">
                  <c:v>356.18891669166914</c:v>
                </c:pt>
                <c:pt idx="52">
                  <c:v>340.02691669166916</c:v>
                </c:pt>
                <c:pt idx="53">
                  <c:v>341.49391669166914</c:v>
                </c:pt>
                <c:pt idx="54">
                  <c:v>341.58991669166915</c:v>
                </c:pt>
                <c:pt idx="55">
                  <c:v>338.15091669166918</c:v>
                </c:pt>
                <c:pt idx="56">
                  <c:v>340.02691669166916</c:v>
                </c:pt>
                <c:pt idx="57">
                  <c:v>336.17791669166917</c:v>
                </c:pt>
                <c:pt idx="58">
                  <c:v>337.40491669166914</c:v>
                </c:pt>
                <c:pt idx="59">
                  <c:v>338.15091669166918</c:v>
                </c:pt>
                <c:pt idx="60">
                  <c:v>333.21991669166914</c:v>
                </c:pt>
                <c:pt idx="61">
                  <c:v>327.15891669166916</c:v>
                </c:pt>
                <c:pt idx="62">
                  <c:v>320.01591669166913</c:v>
                </c:pt>
                <c:pt idx="63">
                  <c:v>321.00191669166918</c:v>
                </c:pt>
                <c:pt idx="64">
                  <c:v>318.13991669166916</c:v>
                </c:pt>
                <c:pt idx="65">
                  <c:v>315.42191669166914</c:v>
                </c:pt>
                <c:pt idx="66">
                  <c:v>315.18091669166915</c:v>
                </c:pt>
                <c:pt idx="67">
                  <c:v>314.26691669166917</c:v>
                </c:pt>
                <c:pt idx="68">
                  <c:v>313.20891669166917</c:v>
                </c:pt>
                <c:pt idx="69">
                  <c:v>312.22291669166918</c:v>
                </c:pt>
                <c:pt idx="70">
                  <c:v>310.82791669166915</c:v>
                </c:pt>
                <c:pt idx="71">
                  <c:v>302.62691669166918</c:v>
                </c:pt>
                <c:pt idx="72">
                  <c:v>298.12891669166913</c:v>
                </c:pt>
                <c:pt idx="73">
                  <c:v>297.31091669166915</c:v>
                </c:pt>
                <c:pt idx="74">
                  <c:v>294.68991669166917</c:v>
                </c:pt>
                <c:pt idx="75">
                  <c:v>297.55191669166913</c:v>
                </c:pt>
                <c:pt idx="76">
                  <c:v>300.99091669166916</c:v>
                </c:pt>
                <c:pt idx="77">
                  <c:v>303.20391669166918</c:v>
                </c:pt>
                <c:pt idx="78">
                  <c:v>299.25891669166919</c:v>
                </c:pt>
                <c:pt idx="79">
                  <c:v>293.60691669166914</c:v>
                </c:pt>
                <c:pt idx="80">
                  <c:v>289.99891669166914</c:v>
                </c:pt>
                <c:pt idx="81">
                  <c:v>287.47391669166916</c:v>
                </c:pt>
                <c:pt idx="82">
                  <c:v>287.61791669166917</c:v>
                </c:pt>
                <c:pt idx="83">
                  <c:v>285.40591669166918</c:v>
                </c:pt>
                <c:pt idx="84">
                  <c:v>288.43591669166915</c:v>
                </c:pt>
                <c:pt idx="85">
                  <c:v>295.65191669166916</c:v>
                </c:pt>
                <c:pt idx="86">
                  <c:v>296.97391669166916</c:v>
                </c:pt>
                <c:pt idx="87">
                  <c:v>296.49291669166917</c:v>
                </c:pt>
                <c:pt idx="88">
                  <c:v>293.12591669166915</c:v>
                </c:pt>
                <c:pt idx="89">
                  <c:v>292.30791669166916</c:v>
                </c:pt>
                <c:pt idx="90">
                  <c:v>292.38091669166914</c:v>
                </c:pt>
                <c:pt idx="91">
                  <c:v>294.52091669166919</c:v>
                </c:pt>
                <c:pt idx="92">
                  <c:v>291.56291669166916</c:v>
                </c:pt>
                <c:pt idx="93">
                  <c:v>285.66991669166919</c:v>
                </c:pt>
                <c:pt idx="94">
                  <c:v>284.82791669166915</c:v>
                </c:pt>
                <c:pt idx="95">
                  <c:v>284.99691669166918</c:v>
                </c:pt>
                <c:pt idx="96">
                  <c:v>285.74191669166919</c:v>
                </c:pt>
                <c:pt idx="97">
                  <c:v>287.04091669166917</c:v>
                </c:pt>
                <c:pt idx="98">
                  <c:v>288.12291669166916</c:v>
                </c:pt>
                <c:pt idx="99">
                  <c:v>285.09291669166919</c:v>
                </c:pt>
                <c:pt idx="100">
                  <c:v>283.02491669166915</c:v>
                </c:pt>
                <c:pt idx="101">
                  <c:v>279.68091669166915</c:v>
                </c:pt>
                <c:pt idx="102">
                  <c:v>274.34191669166916</c:v>
                </c:pt>
                <c:pt idx="103">
                  <c:v>272.29791669166917</c:v>
                </c:pt>
                <c:pt idx="104">
                  <c:v>274.26991669166915</c:v>
                </c:pt>
                <c:pt idx="105">
                  <c:v>275.49591669166915</c:v>
                </c:pt>
                <c:pt idx="106">
                  <c:v>277.13191669166918</c:v>
                </c:pt>
                <c:pt idx="107">
                  <c:v>276.79491669166919</c:v>
                </c:pt>
                <c:pt idx="108">
                  <c:v>275.90491669166914</c:v>
                </c:pt>
                <c:pt idx="109">
                  <c:v>275.73691669166914</c:v>
                </c:pt>
                <c:pt idx="110">
                  <c:v>276.07391669166918</c:v>
                </c:pt>
                <c:pt idx="111">
                  <c:v>277.13191669166918</c:v>
                </c:pt>
                <c:pt idx="112">
                  <c:v>277.87791669166916</c:v>
                </c:pt>
                <c:pt idx="113">
                  <c:v>277.61291669166917</c:v>
                </c:pt>
                <c:pt idx="114">
                  <c:v>279.34491669166914</c:v>
                </c:pt>
                <c:pt idx="115">
                  <c:v>279.51291669166915</c:v>
                </c:pt>
                <c:pt idx="116">
                  <c:v>278.18991669166917</c:v>
                </c:pt>
                <c:pt idx="117">
                  <c:v>278.18991669166917</c:v>
                </c:pt>
                <c:pt idx="118">
                  <c:v>276.14591669166919</c:v>
                </c:pt>
                <c:pt idx="119">
                  <c:v>274.50991669166916</c:v>
                </c:pt>
                <c:pt idx="120">
                  <c:v>273.35591669166917</c:v>
                </c:pt>
                <c:pt idx="121">
                  <c:v>274.41391669166916</c:v>
                </c:pt>
                <c:pt idx="122">
                  <c:v>276.14591669166919</c:v>
                </c:pt>
                <c:pt idx="123">
                  <c:v>277.78091669166918</c:v>
                </c:pt>
                <c:pt idx="124">
                  <c:v>278.11791669166917</c:v>
                </c:pt>
                <c:pt idx="125">
                  <c:v>282.78391669166916</c:v>
                </c:pt>
                <c:pt idx="126">
                  <c:v>283.76991669166915</c:v>
                </c:pt>
                <c:pt idx="127">
                  <c:v>279.92191669166914</c:v>
                </c:pt>
                <c:pt idx="128">
                  <c:v>277.29991669166918</c:v>
                </c:pt>
                <c:pt idx="129">
                  <c:v>277.29991669166918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0D5-42D3-B0E5-CCBE726F5ED6}"/>
            </c:ext>
          </c:extLst>
        </c:ser>
        <c:axId val="131690496"/>
        <c:axId val="131692416"/>
      </c:scatterChart>
      <c:valAx>
        <c:axId val="131690496"/>
        <c:scaling>
          <c:orientation val="minMax"/>
          <c:min val="26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692416"/>
        <c:crosses val="autoZero"/>
        <c:crossBetween val="midCat"/>
      </c:valAx>
      <c:valAx>
        <c:axId val="131692416"/>
        <c:scaling>
          <c:orientation val="minMax"/>
          <c:min val="26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690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S15→SUS!$J$3</c:f>
              <c:strCache>
                <c:ptCount val="1"/>
                <c:pt idx="0">
                  <c:v>Sx(.)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S15→SUS!$J$4:$J$133</c:f>
              <c:numCache>
                <c:formatCode>General</c:formatCode>
                <c:ptCount val="130"/>
                <c:pt idx="0">
                  <c:v>378.69979607630904</c:v>
                </c:pt>
                <c:pt idx="1">
                  <c:v>384.94232160727472</c:v>
                </c:pt>
                <c:pt idx="2">
                  <c:v>393.29610148953333</c:v>
                </c:pt>
                <c:pt idx="3">
                  <c:v>398.27427259468021</c:v>
                </c:pt>
                <c:pt idx="4">
                  <c:v>389.40573093178523</c:v>
                </c:pt>
                <c:pt idx="5">
                  <c:v>379.73548144592331</c:v>
                </c:pt>
                <c:pt idx="6">
                  <c:v>369.97759325007343</c:v>
                </c:pt>
                <c:pt idx="7">
                  <c:v>354.83203216468371</c:v>
                </c:pt>
                <c:pt idx="8">
                  <c:v>354.26535188199824</c:v>
                </c:pt>
                <c:pt idx="9">
                  <c:v>354.31718319394867</c:v>
                </c:pt>
                <c:pt idx="10">
                  <c:v>351.26519612789758</c:v>
                </c:pt>
                <c:pt idx="11">
                  <c:v>357.19610939858171</c:v>
                </c:pt>
                <c:pt idx="12">
                  <c:v>356.18684762491966</c:v>
                </c:pt>
                <c:pt idx="13">
                  <c:v>359.58483631146771</c:v>
                </c:pt>
                <c:pt idx="14">
                  <c:v>366.1255884352525</c:v>
                </c:pt>
                <c:pt idx="15">
                  <c:v>374.93059034062787</c:v>
                </c:pt>
                <c:pt idx="16">
                  <c:v>374.07890161989081</c:v>
                </c:pt>
                <c:pt idx="17">
                  <c:v>372.96014326426911</c:v>
                </c:pt>
                <c:pt idx="18">
                  <c:v>366.88896888695274</c:v>
                </c:pt>
                <c:pt idx="19">
                  <c:v>362.3210445515632</c:v>
                </c:pt>
                <c:pt idx="20">
                  <c:v>360.27207003314004</c:v>
                </c:pt>
                <c:pt idx="21">
                  <c:v>357.02920747598301</c:v>
                </c:pt>
                <c:pt idx="22">
                  <c:v>350.81292146588373</c:v>
                </c:pt>
                <c:pt idx="23">
                  <c:v>347.28425759753441</c:v>
                </c:pt>
                <c:pt idx="24">
                  <c:v>350.63307371904193</c:v>
                </c:pt>
                <c:pt idx="25">
                  <c:v>350.82007365038777</c:v>
                </c:pt>
                <c:pt idx="26">
                  <c:v>350.02815759097308</c:v>
                </c:pt>
                <c:pt idx="27">
                  <c:v>360.7002731644813</c:v>
                </c:pt>
                <c:pt idx="28">
                  <c:v>373.16847795068264</c:v>
                </c:pt>
                <c:pt idx="29">
                  <c:v>382.29601641435931</c:v>
                </c:pt>
                <c:pt idx="30">
                  <c:v>387.71628678726836</c:v>
                </c:pt>
                <c:pt idx="31">
                  <c:v>393.83450302415525</c:v>
                </c:pt>
                <c:pt idx="32">
                  <c:v>390.82053450061142</c:v>
                </c:pt>
                <c:pt idx="33">
                  <c:v>376.15143733988549</c:v>
                </c:pt>
                <c:pt idx="34">
                  <c:v>365.23326674820606</c:v>
                </c:pt>
                <c:pt idx="35">
                  <c:v>362.99098547471476</c:v>
                </c:pt>
                <c:pt idx="36">
                  <c:v>361.71125485827906</c:v>
                </c:pt>
                <c:pt idx="37">
                  <c:v>369.81347163337125</c:v>
                </c:pt>
                <c:pt idx="38">
                  <c:v>378.3970111374029</c:v>
                </c:pt>
                <c:pt idx="39">
                  <c:v>370.92973305558252</c:v>
                </c:pt>
                <c:pt idx="40">
                  <c:v>362.66020328886998</c:v>
                </c:pt>
                <c:pt idx="41">
                  <c:v>364.90900957893285</c:v>
                </c:pt>
                <c:pt idx="42">
                  <c:v>360.78330899487031</c:v>
                </c:pt>
                <c:pt idx="43">
                  <c:v>365.8531230851471</c:v>
                </c:pt>
                <c:pt idx="44">
                  <c:v>366.71356813345284</c:v>
                </c:pt>
                <c:pt idx="45">
                  <c:v>361.94747806181005</c:v>
                </c:pt>
                <c:pt idx="46">
                  <c:v>362.10155028663843</c:v>
                </c:pt>
                <c:pt idx="47">
                  <c:v>361.31871954656583</c:v>
                </c:pt>
                <c:pt idx="48">
                  <c:v>355.42971519937373</c:v>
                </c:pt>
                <c:pt idx="49">
                  <c:v>351.22226891936009</c:v>
                </c:pt>
                <c:pt idx="50">
                  <c:v>350.77154547647029</c:v>
                </c:pt>
                <c:pt idx="51">
                  <c:v>340.79512052815198</c:v>
                </c:pt>
                <c:pt idx="52">
                  <c:v>338.68691782650677</c:v>
                </c:pt>
                <c:pt idx="53">
                  <c:v>339.5462530610211</c:v>
                </c:pt>
                <c:pt idx="54">
                  <c:v>331.55756712850359</c:v>
                </c:pt>
                <c:pt idx="55">
                  <c:v>327.77272893169464</c:v>
                </c:pt>
                <c:pt idx="56">
                  <c:v>329.6360000357538</c:v>
                </c:pt>
                <c:pt idx="57">
                  <c:v>329.6142491050619</c:v>
                </c:pt>
                <c:pt idx="58">
                  <c:v>325.77846687555234</c:v>
                </c:pt>
                <c:pt idx="59">
                  <c:v>328.24717475091308</c:v>
                </c:pt>
                <c:pt idx="60">
                  <c:v>328.51853507303599</c:v>
                </c:pt>
                <c:pt idx="61">
                  <c:v>328.44113137050306</c:v>
                </c:pt>
                <c:pt idx="62">
                  <c:v>328.8371383324378</c:v>
                </c:pt>
                <c:pt idx="63">
                  <c:v>333.92732491567955</c:v>
                </c:pt>
                <c:pt idx="64">
                  <c:v>329.78239768601543</c:v>
                </c:pt>
                <c:pt idx="65">
                  <c:v>336.4400802767143</c:v>
                </c:pt>
                <c:pt idx="66">
                  <c:v>335.8062400437085</c:v>
                </c:pt>
                <c:pt idx="67">
                  <c:v>329.91026024254256</c:v>
                </c:pt>
                <c:pt idx="68">
                  <c:v>316.50381027525339</c:v>
                </c:pt>
                <c:pt idx="69">
                  <c:v>309.10737732223816</c:v>
                </c:pt>
                <c:pt idx="70">
                  <c:v>295.95564508207298</c:v>
                </c:pt>
                <c:pt idx="71">
                  <c:v>297.50195272252239</c:v>
                </c:pt>
                <c:pt idx="72">
                  <c:v>298.08322402122985</c:v>
                </c:pt>
                <c:pt idx="73">
                  <c:v>295.15988998091029</c:v>
                </c:pt>
                <c:pt idx="74">
                  <c:v>293.45314218424596</c:v>
                </c:pt>
                <c:pt idx="75">
                  <c:v>293.9295853571914</c:v>
                </c:pt>
                <c:pt idx="76">
                  <c:v>292.39181784175952</c:v>
                </c:pt>
                <c:pt idx="77">
                  <c:v>290.46124222391666</c:v>
                </c:pt>
                <c:pt idx="78">
                  <c:v>293.66983000626715</c:v>
                </c:pt>
                <c:pt idx="79">
                  <c:v>293.73022330999567</c:v>
                </c:pt>
                <c:pt idx="80">
                  <c:v>298.54892709489559</c:v>
                </c:pt>
                <c:pt idx="81">
                  <c:v>295.17022974617447</c:v>
                </c:pt>
                <c:pt idx="82">
                  <c:v>292.85609602441883</c:v>
                </c:pt>
                <c:pt idx="83">
                  <c:v>294.54843894818595</c:v>
                </c:pt>
                <c:pt idx="84">
                  <c:v>289.37277024640531</c:v>
                </c:pt>
                <c:pt idx="85">
                  <c:v>290.09239318218744</c:v>
                </c:pt>
                <c:pt idx="86">
                  <c:v>288.1981909971463</c:v>
                </c:pt>
                <c:pt idx="87">
                  <c:v>292.43910336567882</c:v>
                </c:pt>
                <c:pt idx="88">
                  <c:v>291.62320183818957</c:v>
                </c:pt>
                <c:pt idx="89">
                  <c:v>288.22896222607108</c:v>
                </c:pt>
                <c:pt idx="90">
                  <c:v>286.53838088305014</c:v>
                </c:pt>
                <c:pt idx="91">
                  <c:v>290.69469788781726</c:v>
                </c:pt>
                <c:pt idx="92">
                  <c:v>286.99561467995471</c:v>
                </c:pt>
                <c:pt idx="93">
                  <c:v>291.66942701725787</c:v>
                </c:pt>
                <c:pt idx="94">
                  <c:v>286.4122085275514</c:v>
                </c:pt>
                <c:pt idx="95">
                  <c:v>285.49433958634887</c:v>
                </c:pt>
                <c:pt idx="96">
                  <c:v>284.87621071359331</c:v>
                </c:pt>
                <c:pt idx="97">
                  <c:v>285.77963298335698</c:v>
                </c:pt>
                <c:pt idx="98">
                  <c:v>282.2919677509397</c:v>
                </c:pt>
                <c:pt idx="99">
                  <c:v>288.43974608052525</c:v>
                </c:pt>
                <c:pt idx="100">
                  <c:v>287.01760850180852</c:v>
                </c:pt>
                <c:pt idx="101">
                  <c:v>287.88573291055997</c:v>
                </c:pt>
                <c:pt idx="102">
                  <c:v>288.1929586762833</c:v>
                </c:pt>
                <c:pt idx="103">
                  <c:v>281.34057521036715</c:v>
                </c:pt>
                <c:pt idx="104">
                  <c:v>283.90638038885766</c:v>
                </c:pt>
                <c:pt idx="105">
                  <c:v>280.97090014848482</c:v>
                </c:pt>
                <c:pt idx="106">
                  <c:v>279.59394479007364</c:v>
                </c:pt>
                <c:pt idx="107">
                  <c:v>283.04170926277419</c:v>
                </c:pt>
                <c:pt idx="108">
                  <c:v>275.03336506599709</c:v>
                </c:pt>
                <c:pt idx="109">
                  <c:v>278.01953989543307</c:v>
                </c:pt>
                <c:pt idx="110">
                  <c:v>284.76034186589317</c:v>
                </c:pt>
                <c:pt idx="111">
                  <c:v>283.45533490934253</c:v>
                </c:pt>
                <c:pt idx="112">
                  <c:v>283.97677342949862</c:v>
                </c:pt>
                <c:pt idx="113">
                  <c:v>282.54211078110313</c:v>
                </c:pt>
                <c:pt idx="114">
                  <c:v>282.28591326667282</c:v>
                </c:pt>
                <c:pt idx="115">
                  <c:v>277.53700715276341</c:v>
                </c:pt>
                <c:pt idx="116">
                  <c:v>279.66101136801302</c:v>
                </c:pt>
                <c:pt idx="117">
                  <c:v>274.50224354344067</c:v>
                </c:pt>
                <c:pt idx="118">
                  <c:v>276.49972312735298</c:v>
                </c:pt>
                <c:pt idx="119">
                  <c:v>272.56793592670715</c:v>
                </c:pt>
                <c:pt idx="120">
                  <c:v>284.02338455285184</c:v>
                </c:pt>
                <c:pt idx="121">
                  <c:v>282.13362447077407</c:v>
                </c:pt>
                <c:pt idx="122">
                  <c:v>281.14311704589335</c:v>
                </c:pt>
                <c:pt idx="123">
                  <c:v>274.28271992429831</c:v>
                </c:pt>
                <c:pt idx="124">
                  <c:v>277.05774451329893</c:v>
                </c:pt>
                <c:pt idx="125">
                  <c:v>270.2570789612862</c:v>
                </c:pt>
                <c:pt idx="126">
                  <c:v>269.27908082211468</c:v>
                </c:pt>
                <c:pt idx="127">
                  <c:v>276.99504764097003</c:v>
                </c:pt>
                <c:pt idx="128">
                  <c:v>274.73114730850847</c:v>
                </c:pt>
                <c:pt idx="129">
                  <c:v>275.25143809198289</c:v>
                </c:pt>
              </c:numCache>
            </c:numRef>
          </c:xVal>
          <c:yVal>
            <c:numRef>
              <c:f>S15→SUS!$J$5:$J$134</c:f>
              <c:numCache>
                <c:formatCode>General</c:formatCode>
                <c:ptCount val="130"/>
                <c:pt idx="0">
                  <c:v>384.94232160727472</c:v>
                </c:pt>
                <c:pt idx="1">
                  <c:v>393.29610148953333</c:v>
                </c:pt>
                <c:pt idx="2">
                  <c:v>398.27427259468021</c:v>
                </c:pt>
                <c:pt idx="3">
                  <c:v>389.40573093178523</c:v>
                </c:pt>
                <c:pt idx="4">
                  <c:v>379.73548144592331</c:v>
                </c:pt>
                <c:pt idx="5">
                  <c:v>369.97759325007343</c:v>
                </c:pt>
                <c:pt idx="6">
                  <c:v>354.83203216468371</c:v>
                </c:pt>
                <c:pt idx="7">
                  <c:v>354.26535188199824</c:v>
                </c:pt>
                <c:pt idx="8">
                  <c:v>354.31718319394867</c:v>
                </c:pt>
                <c:pt idx="9">
                  <c:v>351.26519612789758</c:v>
                </c:pt>
                <c:pt idx="10">
                  <c:v>357.19610939858171</c:v>
                </c:pt>
                <c:pt idx="11">
                  <c:v>356.18684762491966</c:v>
                </c:pt>
                <c:pt idx="12">
                  <c:v>359.58483631146771</c:v>
                </c:pt>
                <c:pt idx="13">
                  <c:v>366.1255884352525</c:v>
                </c:pt>
                <c:pt idx="14">
                  <c:v>374.93059034062787</c:v>
                </c:pt>
                <c:pt idx="15">
                  <c:v>374.07890161989081</c:v>
                </c:pt>
                <c:pt idx="16">
                  <c:v>372.96014326426911</c:v>
                </c:pt>
                <c:pt idx="17">
                  <c:v>366.88896888695274</c:v>
                </c:pt>
                <c:pt idx="18">
                  <c:v>362.3210445515632</c:v>
                </c:pt>
                <c:pt idx="19">
                  <c:v>360.27207003314004</c:v>
                </c:pt>
                <c:pt idx="20">
                  <c:v>357.02920747598301</c:v>
                </c:pt>
                <c:pt idx="21">
                  <c:v>350.81292146588373</c:v>
                </c:pt>
                <c:pt idx="22">
                  <c:v>347.28425759753441</c:v>
                </c:pt>
                <c:pt idx="23">
                  <c:v>350.63307371904193</c:v>
                </c:pt>
                <c:pt idx="24">
                  <c:v>350.82007365038777</c:v>
                </c:pt>
                <c:pt idx="25">
                  <c:v>350.02815759097308</c:v>
                </c:pt>
                <c:pt idx="26">
                  <c:v>360.7002731644813</c:v>
                </c:pt>
                <c:pt idx="27">
                  <c:v>373.16847795068264</c:v>
                </c:pt>
                <c:pt idx="28">
                  <c:v>382.29601641435931</c:v>
                </c:pt>
                <c:pt idx="29">
                  <c:v>387.71628678726836</c:v>
                </c:pt>
                <c:pt idx="30">
                  <c:v>393.83450302415525</c:v>
                </c:pt>
                <c:pt idx="31">
                  <c:v>390.82053450061142</c:v>
                </c:pt>
                <c:pt idx="32">
                  <c:v>376.15143733988549</c:v>
                </c:pt>
                <c:pt idx="33">
                  <c:v>365.23326674820606</c:v>
                </c:pt>
                <c:pt idx="34">
                  <c:v>362.99098547471476</c:v>
                </c:pt>
                <c:pt idx="35">
                  <c:v>361.71125485827906</c:v>
                </c:pt>
                <c:pt idx="36">
                  <c:v>369.81347163337125</c:v>
                </c:pt>
                <c:pt idx="37">
                  <c:v>378.3970111374029</c:v>
                </c:pt>
                <c:pt idx="38">
                  <c:v>370.92973305558252</c:v>
                </c:pt>
                <c:pt idx="39">
                  <c:v>362.66020328886998</c:v>
                </c:pt>
                <c:pt idx="40">
                  <c:v>364.90900957893285</c:v>
                </c:pt>
                <c:pt idx="41">
                  <c:v>360.78330899487031</c:v>
                </c:pt>
                <c:pt idx="42">
                  <c:v>365.8531230851471</c:v>
                </c:pt>
                <c:pt idx="43">
                  <c:v>366.71356813345284</c:v>
                </c:pt>
                <c:pt idx="44">
                  <c:v>361.94747806181005</c:v>
                </c:pt>
                <c:pt idx="45">
                  <c:v>362.10155028663843</c:v>
                </c:pt>
                <c:pt idx="46">
                  <c:v>361.31871954656583</c:v>
                </c:pt>
                <c:pt idx="47">
                  <c:v>355.42971519937373</c:v>
                </c:pt>
                <c:pt idx="48">
                  <c:v>351.22226891936009</c:v>
                </c:pt>
                <c:pt idx="49">
                  <c:v>350.77154547647029</c:v>
                </c:pt>
                <c:pt idx="50">
                  <c:v>340.79512052815198</c:v>
                </c:pt>
                <c:pt idx="51">
                  <c:v>338.68691782650677</c:v>
                </c:pt>
                <c:pt idx="52">
                  <c:v>339.5462530610211</c:v>
                </c:pt>
                <c:pt idx="53">
                  <c:v>331.55756712850359</c:v>
                </c:pt>
                <c:pt idx="54">
                  <c:v>327.77272893169464</c:v>
                </c:pt>
                <c:pt idx="55">
                  <c:v>329.6360000357538</c:v>
                </c:pt>
                <c:pt idx="56">
                  <c:v>329.6142491050619</c:v>
                </c:pt>
                <c:pt idx="57">
                  <c:v>325.77846687555234</c:v>
                </c:pt>
                <c:pt idx="58">
                  <c:v>328.24717475091308</c:v>
                </c:pt>
                <c:pt idx="59">
                  <c:v>328.51853507303599</c:v>
                </c:pt>
                <c:pt idx="60">
                  <c:v>328.44113137050306</c:v>
                </c:pt>
                <c:pt idx="61">
                  <c:v>328.8371383324378</c:v>
                </c:pt>
                <c:pt idx="62">
                  <c:v>333.92732491567955</c:v>
                </c:pt>
                <c:pt idx="63">
                  <c:v>329.78239768601543</c:v>
                </c:pt>
                <c:pt idx="64">
                  <c:v>336.4400802767143</c:v>
                </c:pt>
                <c:pt idx="65">
                  <c:v>335.8062400437085</c:v>
                </c:pt>
                <c:pt idx="66">
                  <c:v>329.91026024254256</c:v>
                </c:pt>
                <c:pt idx="67">
                  <c:v>316.50381027525339</c:v>
                </c:pt>
                <c:pt idx="68">
                  <c:v>309.10737732223816</c:v>
                </c:pt>
                <c:pt idx="69">
                  <c:v>295.95564508207298</c:v>
                </c:pt>
                <c:pt idx="70">
                  <c:v>297.50195272252239</c:v>
                </c:pt>
                <c:pt idx="71">
                  <c:v>298.08322402122985</c:v>
                </c:pt>
                <c:pt idx="72">
                  <c:v>295.15988998091029</c:v>
                </c:pt>
                <c:pt idx="73">
                  <c:v>293.45314218424596</c:v>
                </c:pt>
                <c:pt idx="74">
                  <c:v>293.9295853571914</c:v>
                </c:pt>
                <c:pt idx="75">
                  <c:v>292.39181784175952</c:v>
                </c:pt>
                <c:pt idx="76">
                  <c:v>290.46124222391666</c:v>
                </c:pt>
                <c:pt idx="77">
                  <c:v>293.66983000626715</c:v>
                </c:pt>
                <c:pt idx="78">
                  <c:v>293.73022330999567</c:v>
                </c:pt>
                <c:pt idx="79">
                  <c:v>298.54892709489559</c:v>
                </c:pt>
                <c:pt idx="80">
                  <c:v>295.17022974617447</c:v>
                </c:pt>
                <c:pt idx="81">
                  <c:v>292.85609602441883</c:v>
                </c:pt>
                <c:pt idx="82">
                  <c:v>294.54843894818595</c:v>
                </c:pt>
                <c:pt idx="83">
                  <c:v>289.37277024640531</c:v>
                </c:pt>
                <c:pt idx="84">
                  <c:v>290.09239318218744</c:v>
                </c:pt>
                <c:pt idx="85">
                  <c:v>288.1981909971463</c:v>
                </c:pt>
                <c:pt idx="86">
                  <c:v>292.43910336567882</c:v>
                </c:pt>
                <c:pt idx="87">
                  <c:v>291.62320183818957</c:v>
                </c:pt>
                <c:pt idx="88">
                  <c:v>288.22896222607108</c:v>
                </c:pt>
                <c:pt idx="89">
                  <c:v>286.53838088305014</c:v>
                </c:pt>
                <c:pt idx="90">
                  <c:v>290.69469788781726</c:v>
                </c:pt>
                <c:pt idx="91">
                  <c:v>286.99561467995471</c:v>
                </c:pt>
                <c:pt idx="92">
                  <c:v>291.66942701725787</c:v>
                </c:pt>
                <c:pt idx="93">
                  <c:v>286.4122085275514</c:v>
                </c:pt>
                <c:pt idx="94">
                  <c:v>285.49433958634887</c:v>
                </c:pt>
                <c:pt idx="95">
                  <c:v>284.87621071359331</c:v>
                </c:pt>
                <c:pt idx="96">
                  <c:v>285.77963298335698</c:v>
                </c:pt>
                <c:pt idx="97">
                  <c:v>282.2919677509397</c:v>
                </c:pt>
                <c:pt idx="98">
                  <c:v>288.43974608052525</c:v>
                </c:pt>
                <c:pt idx="99">
                  <c:v>287.01760850180852</c:v>
                </c:pt>
                <c:pt idx="100">
                  <c:v>287.88573291055997</c:v>
                </c:pt>
                <c:pt idx="101">
                  <c:v>288.1929586762833</c:v>
                </c:pt>
                <c:pt idx="102">
                  <c:v>281.34057521036715</c:v>
                </c:pt>
                <c:pt idx="103">
                  <c:v>283.90638038885766</c:v>
                </c:pt>
                <c:pt idx="104">
                  <c:v>280.97090014848482</c:v>
                </c:pt>
                <c:pt idx="105">
                  <c:v>279.59394479007364</c:v>
                </c:pt>
                <c:pt idx="106">
                  <c:v>283.04170926277419</c:v>
                </c:pt>
                <c:pt idx="107">
                  <c:v>275.03336506599709</c:v>
                </c:pt>
                <c:pt idx="108">
                  <c:v>278.01953989543307</c:v>
                </c:pt>
                <c:pt idx="109">
                  <c:v>284.76034186589317</c:v>
                </c:pt>
                <c:pt idx="110">
                  <c:v>283.45533490934253</c:v>
                </c:pt>
                <c:pt idx="111">
                  <c:v>283.97677342949862</c:v>
                </c:pt>
                <c:pt idx="112">
                  <c:v>282.54211078110313</c:v>
                </c:pt>
                <c:pt idx="113">
                  <c:v>282.28591326667282</c:v>
                </c:pt>
                <c:pt idx="114">
                  <c:v>277.53700715276341</c:v>
                </c:pt>
                <c:pt idx="115">
                  <c:v>279.66101136801302</c:v>
                </c:pt>
                <c:pt idx="116">
                  <c:v>274.50224354344067</c:v>
                </c:pt>
                <c:pt idx="117">
                  <c:v>276.49972312735298</c:v>
                </c:pt>
                <c:pt idx="118">
                  <c:v>272.56793592670715</c:v>
                </c:pt>
                <c:pt idx="119">
                  <c:v>284.02338455285184</c:v>
                </c:pt>
                <c:pt idx="120">
                  <c:v>282.13362447077407</c:v>
                </c:pt>
                <c:pt idx="121">
                  <c:v>281.14311704589335</c:v>
                </c:pt>
                <c:pt idx="122">
                  <c:v>274.28271992429831</c:v>
                </c:pt>
                <c:pt idx="123">
                  <c:v>277.05774451329893</c:v>
                </c:pt>
                <c:pt idx="124">
                  <c:v>270.2570789612862</c:v>
                </c:pt>
                <c:pt idx="125">
                  <c:v>269.27908082211468</c:v>
                </c:pt>
                <c:pt idx="126">
                  <c:v>276.99504764097003</c:v>
                </c:pt>
                <c:pt idx="127">
                  <c:v>274.73114730850847</c:v>
                </c:pt>
                <c:pt idx="128">
                  <c:v>275.25143809198289</c:v>
                </c:pt>
                <c:pt idx="129">
                  <c:v>275.57391952439031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D0C-4BDF-863F-13F7B7052381}"/>
            </c:ext>
          </c:extLst>
        </c:ser>
        <c:axId val="132121728"/>
        <c:axId val="132123648"/>
      </c:scatterChart>
      <c:valAx>
        <c:axId val="132121728"/>
        <c:scaling>
          <c:orientation val="minMax"/>
          <c:min val="26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123648"/>
        <c:crosses val="autoZero"/>
        <c:crossBetween val="midCat"/>
      </c:valAx>
      <c:valAx>
        <c:axId val="132123648"/>
        <c:scaling>
          <c:orientation val="minMax"/>
          <c:min val="26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121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tx>
            <c:strRef>
              <c:f>SUS→S15!$L$3</c:f>
              <c:strCache>
                <c:ptCount val="1"/>
                <c:pt idx="0">
                  <c:v>Sl(.)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SUS→S15!$B$4:$B$134</c:f>
              <c:numCache>
                <c:formatCode>General</c:formatCode>
                <c:ptCount val="13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</c:numCache>
            </c:numRef>
          </c:xVal>
          <c:yVal>
            <c:numRef>
              <c:f>SUS→S15!$L$4:$L$134</c:f>
              <c:numCache>
                <c:formatCode>General</c:formatCode>
                <c:ptCount val="131"/>
                <c:pt idx="0">
                  <c:v>273.17724282428247</c:v>
                </c:pt>
                <c:pt idx="1">
                  <c:v>274.42824282428245</c:v>
                </c:pt>
                <c:pt idx="2">
                  <c:v>274.42824282428245</c:v>
                </c:pt>
                <c:pt idx="3">
                  <c:v>278.34824282428247</c:v>
                </c:pt>
                <c:pt idx="4">
                  <c:v>281.06624282428248</c:v>
                </c:pt>
                <c:pt idx="5">
                  <c:v>280.65724282428243</c:v>
                </c:pt>
                <c:pt idx="6">
                  <c:v>276.88124282428248</c:v>
                </c:pt>
                <c:pt idx="7">
                  <c:v>271.54224282428248</c:v>
                </c:pt>
                <c:pt idx="8">
                  <c:v>269.16124282428245</c:v>
                </c:pt>
                <c:pt idx="9">
                  <c:v>267.52524282428249</c:v>
                </c:pt>
                <c:pt idx="10">
                  <c:v>269.32924282428246</c:v>
                </c:pt>
                <c:pt idx="11">
                  <c:v>270.55524282428246</c:v>
                </c:pt>
                <c:pt idx="12">
                  <c:v>272.21524282428248</c:v>
                </c:pt>
                <c:pt idx="13">
                  <c:v>272.76824282428248</c:v>
                </c:pt>
                <c:pt idx="14">
                  <c:v>273.34524282428248</c:v>
                </c:pt>
                <c:pt idx="15">
                  <c:v>270.65224282428244</c:v>
                </c:pt>
                <c:pt idx="16">
                  <c:v>268.34324282428247</c:v>
                </c:pt>
                <c:pt idx="17">
                  <c:v>267.04424282428243</c:v>
                </c:pt>
                <c:pt idx="18">
                  <c:v>266.80324282428245</c:v>
                </c:pt>
                <c:pt idx="19">
                  <c:v>267.76624282428247</c:v>
                </c:pt>
                <c:pt idx="20">
                  <c:v>269.83424282428246</c:v>
                </c:pt>
                <c:pt idx="21">
                  <c:v>273.68224282428247</c:v>
                </c:pt>
                <c:pt idx="22">
                  <c:v>275.07724282428245</c:v>
                </c:pt>
                <c:pt idx="23">
                  <c:v>275.65424282428245</c:v>
                </c:pt>
                <c:pt idx="24">
                  <c:v>272.86424282428248</c:v>
                </c:pt>
                <c:pt idx="25">
                  <c:v>269.90624282428246</c:v>
                </c:pt>
                <c:pt idx="26">
                  <c:v>267.62124282428243</c:v>
                </c:pt>
                <c:pt idx="27">
                  <c:v>268.43924282428247</c:v>
                </c:pt>
                <c:pt idx="28">
                  <c:v>269.66624282428245</c:v>
                </c:pt>
                <c:pt idx="29">
                  <c:v>271.13324282428243</c:v>
                </c:pt>
                <c:pt idx="30">
                  <c:v>273.68224282428247</c:v>
                </c:pt>
                <c:pt idx="31">
                  <c:v>274.74024282428246</c:v>
                </c:pt>
                <c:pt idx="32">
                  <c:v>271.13324282428243</c:v>
                </c:pt>
                <c:pt idx="33">
                  <c:v>267.11624282428244</c:v>
                </c:pt>
                <c:pt idx="34">
                  <c:v>263.34024282428248</c:v>
                </c:pt>
                <c:pt idx="35">
                  <c:v>262.61924282428248</c:v>
                </c:pt>
                <c:pt idx="36">
                  <c:v>264.32624282428247</c:v>
                </c:pt>
                <c:pt idx="37">
                  <c:v>267.04424282428243</c:v>
                </c:pt>
                <c:pt idx="38">
                  <c:v>268.75224282428246</c:v>
                </c:pt>
                <c:pt idx="39">
                  <c:v>271.63824282428249</c:v>
                </c:pt>
                <c:pt idx="40">
                  <c:v>272.62424282428248</c:v>
                </c:pt>
                <c:pt idx="41">
                  <c:v>274.16324282428246</c:v>
                </c:pt>
                <c:pt idx="42">
                  <c:v>274.74024282428246</c:v>
                </c:pt>
                <c:pt idx="43">
                  <c:v>276.23224282428248</c:v>
                </c:pt>
                <c:pt idx="44">
                  <c:v>278.51724282428245</c:v>
                </c:pt>
                <c:pt idx="45">
                  <c:v>280.56124282428243</c:v>
                </c:pt>
                <c:pt idx="46">
                  <c:v>284.57824282428248</c:v>
                </c:pt>
                <c:pt idx="47">
                  <c:v>291.38424282428247</c:v>
                </c:pt>
                <c:pt idx="48">
                  <c:v>297.71024282428243</c:v>
                </c:pt>
                <c:pt idx="49">
                  <c:v>307.30624282428244</c:v>
                </c:pt>
                <c:pt idx="50">
                  <c:v>317.48024282428247</c:v>
                </c:pt>
                <c:pt idx="51">
                  <c:v>318.12924282428247</c:v>
                </c:pt>
                <c:pt idx="52">
                  <c:v>321.97824282428246</c:v>
                </c:pt>
                <c:pt idx="53">
                  <c:v>329.60224282428248</c:v>
                </c:pt>
                <c:pt idx="54">
                  <c:v>328.71224282428244</c:v>
                </c:pt>
                <c:pt idx="55">
                  <c:v>330.01124282428248</c:v>
                </c:pt>
                <c:pt idx="56">
                  <c:v>322.62724282428246</c:v>
                </c:pt>
                <c:pt idx="57">
                  <c:v>308.12424282428248</c:v>
                </c:pt>
                <c:pt idx="58">
                  <c:v>295.49724282428247</c:v>
                </c:pt>
                <c:pt idx="59">
                  <c:v>289.34024282428248</c:v>
                </c:pt>
                <c:pt idx="60">
                  <c:v>293.52524282428249</c:v>
                </c:pt>
                <c:pt idx="61">
                  <c:v>297.87824282428244</c:v>
                </c:pt>
                <c:pt idx="62">
                  <c:v>304.92524282428246</c:v>
                </c:pt>
                <c:pt idx="63">
                  <c:v>311.73224282428248</c:v>
                </c:pt>
                <c:pt idx="64">
                  <c:v>323.70924282428246</c:v>
                </c:pt>
                <c:pt idx="65">
                  <c:v>337.56324282428244</c:v>
                </c:pt>
                <c:pt idx="66">
                  <c:v>355.77024282428243</c:v>
                </c:pt>
                <c:pt idx="67">
                  <c:v>371.01924282428246</c:v>
                </c:pt>
                <c:pt idx="68">
                  <c:v>369.04624282428244</c:v>
                </c:pt>
                <c:pt idx="69">
                  <c:v>375.61224282428248</c:v>
                </c:pt>
                <c:pt idx="70">
                  <c:v>379.22024282428248</c:v>
                </c:pt>
                <c:pt idx="71">
                  <c:v>386.09924282428244</c:v>
                </c:pt>
                <c:pt idx="72">
                  <c:v>388.88924282428246</c:v>
                </c:pt>
                <c:pt idx="73">
                  <c:v>390.86124282428244</c:v>
                </c:pt>
                <c:pt idx="74">
                  <c:v>392.42424282428243</c:v>
                </c:pt>
                <c:pt idx="75">
                  <c:v>392.01624282428247</c:v>
                </c:pt>
                <c:pt idx="76">
                  <c:v>402.02124282428247</c:v>
                </c:pt>
                <c:pt idx="77">
                  <c:v>383.40524282428248</c:v>
                </c:pt>
                <c:pt idx="78">
                  <c:v>362.74524282428246</c:v>
                </c:pt>
                <c:pt idx="79">
                  <c:v>361.83124282428247</c:v>
                </c:pt>
                <c:pt idx="80">
                  <c:v>361.25424282428247</c:v>
                </c:pt>
                <c:pt idx="81">
                  <c:v>365.10224282428248</c:v>
                </c:pt>
                <c:pt idx="82">
                  <c:v>368.56524282428245</c:v>
                </c:pt>
                <c:pt idx="83">
                  <c:v>387.32624282428247</c:v>
                </c:pt>
                <c:pt idx="84">
                  <c:v>384.39124282428247</c:v>
                </c:pt>
                <c:pt idx="85">
                  <c:v>381.91424282428244</c:v>
                </c:pt>
                <c:pt idx="86">
                  <c:v>387.32624282428247</c:v>
                </c:pt>
                <c:pt idx="87">
                  <c:v>379.70124282428247</c:v>
                </c:pt>
                <c:pt idx="88">
                  <c:v>373.71224282428244</c:v>
                </c:pt>
                <c:pt idx="89">
                  <c:v>365.10224282428248</c:v>
                </c:pt>
                <c:pt idx="90">
                  <c:v>354.44724282428245</c:v>
                </c:pt>
                <c:pt idx="91">
                  <c:v>359.54624282428244</c:v>
                </c:pt>
                <c:pt idx="92">
                  <c:v>360.67624282428244</c:v>
                </c:pt>
                <c:pt idx="93">
                  <c:v>367.74824282428244</c:v>
                </c:pt>
                <c:pt idx="94">
                  <c:v>358.39224282428245</c:v>
                </c:pt>
                <c:pt idx="95">
                  <c:v>358.39224282428245</c:v>
                </c:pt>
                <c:pt idx="96">
                  <c:v>366.25624282428248</c:v>
                </c:pt>
                <c:pt idx="97">
                  <c:v>361.49424282428248</c:v>
                </c:pt>
                <c:pt idx="98">
                  <c:v>362.24024282428246</c:v>
                </c:pt>
                <c:pt idx="99">
                  <c:v>366.66524282428247</c:v>
                </c:pt>
                <c:pt idx="100">
                  <c:v>373.47224282428243</c:v>
                </c:pt>
                <c:pt idx="101">
                  <c:v>381.19224282428246</c:v>
                </c:pt>
                <c:pt idx="102">
                  <c:v>386.02724282428244</c:v>
                </c:pt>
                <c:pt idx="103">
                  <c:v>382.75624282428248</c:v>
                </c:pt>
                <c:pt idx="104">
                  <c:v>369.79224282428248</c:v>
                </c:pt>
                <c:pt idx="105">
                  <c:v>365.36724282428247</c:v>
                </c:pt>
                <c:pt idx="106">
                  <c:v>371.35524282428247</c:v>
                </c:pt>
                <c:pt idx="107">
                  <c:v>380.03824282428246</c:v>
                </c:pt>
                <c:pt idx="108">
                  <c:v>377.99424282428248</c:v>
                </c:pt>
                <c:pt idx="109">
                  <c:v>368.63824282428249</c:v>
                </c:pt>
                <c:pt idx="110">
                  <c:v>360.60424282428244</c:v>
                </c:pt>
                <c:pt idx="111">
                  <c:v>348.31424282428247</c:v>
                </c:pt>
                <c:pt idx="112">
                  <c:v>355.36124282428244</c:v>
                </c:pt>
                <c:pt idx="113">
                  <c:v>353.72624282428245</c:v>
                </c:pt>
                <c:pt idx="114">
                  <c:v>346.41424282428244</c:v>
                </c:pt>
                <c:pt idx="115">
                  <c:v>339.12624282428249</c:v>
                </c:pt>
                <c:pt idx="116">
                  <c:v>341.41124282428245</c:v>
                </c:pt>
                <c:pt idx="117">
                  <c:v>350.76724282428245</c:v>
                </c:pt>
                <c:pt idx="118">
                  <c:v>355.43324282428244</c:v>
                </c:pt>
                <c:pt idx="119">
                  <c:v>350.11824282428245</c:v>
                </c:pt>
                <c:pt idx="120">
                  <c:v>356.25124282428249</c:v>
                </c:pt>
                <c:pt idx="121">
                  <c:v>342.90224282428244</c:v>
                </c:pt>
                <c:pt idx="122">
                  <c:v>345.83724282428244</c:v>
                </c:pt>
                <c:pt idx="123">
                  <c:v>345.76524282428244</c:v>
                </c:pt>
                <c:pt idx="124">
                  <c:v>353.38924282428246</c:v>
                </c:pt>
                <c:pt idx="125">
                  <c:v>348.96324282428247</c:v>
                </c:pt>
                <c:pt idx="126">
                  <c:v>351.24824282428244</c:v>
                </c:pt>
                <c:pt idx="127">
                  <c:v>352.47524282428247</c:v>
                </c:pt>
                <c:pt idx="128">
                  <c:v>358.96924282428245</c:v>
                </c:pt>
                <c:pt idx="129">
                  <c:v>365.36724282428247</c:v>
                </c:pt>
                <c:pt idx="130">
                  <c:v>365.36724282428247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B8E-4FD5-8312-D619D921F28D}"/>
            </c:ext>
          </c:extLst>
        </c:ser>
        <c:ser>
          <c:idx val="1"/>
          <c:order val="1"/>
          <c:tx>
            <c:strRef>
              <c:f>SUS→S15!$J$3</c:f>
              <c:strCache>
                <c:ptCount val="1"/>
                <c:pt idx="0">
                  <c:v>Sx(.)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SUS→S15!$B$4:$B$134</c:f>
              <c:numCache>
                <c:formatCode>General</c:formatCode>
                <c:ptCount val="13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</c:numCache>
            </c:numRef>
          </c:xVal>
          <c:yVal>
            <c:numRef>
              <c:f>SUS→S15!$J$4:$J$134</c:f>
              <c:numCache>
                <c:formatCode>General</c:formatCode>
                <c:ptCount val="131"/>
                <c:pt idx="0">
                  <c:v>272.56257635420002</c:v>
                </c:pt>
                <c:pt idx="1">
                  <c:v>276.11174814559325</c:v>
                </c:pt>
                <c:pt idx="2">
                  <c:v>276.62117035533566</c:v>
                </c:pt>
                <c:pt idx="3">
                  <c:v>271.35935682135721</c:v>
                </c:pt>
                <c:pt idx="4">
                  <c:v>268.05428035285877</c:v>
                </c:pt>
                <c:pt idx="5">
                  <c:v>267.05245442380181</c:v>
                </c:pt>
                <c:pt idx="6">
                  <c:v>267.1052195504771</c:v>
                </c:pt>
                <c:pt idx="7">
                  <c:v>264.62777065791562</c:v>
                </c:pt>
                <c:pt idx="8">
                  <c:v>265.90786719361193</c:v>
                </c:pt>
                <c:pt idx="9">
                  <c:v>270.98227841760581</c:v>
                </c:pt>
                <c:pt idx="10">
                  <c:v>274.747589116992</c:v>
                </c:pt>
                <c:pt idx="11">
                  <c:v>276.75357245100645</c:v>
                </c:pt>
                <c:pt idx="12">
                  <c:v>276.94519932655032</c:v>
                </c:pt>
                <c:pt idx="13">
                  <c:v>273.64988865998208</c:v>
                </c:pt>
                <c:pt idx="14">
                  <c:v>270.60402772853166</c:v>
                </c:pt>
                <c:pt idx="15">
                  <c:v>266.1145544911721</c:v>
                </c:pt>
                <c:pt idx="16">
                  <c:v>268.6328662779589</c:v>
                </c:pt>
                <c:pt idx="17">
                  <c:v>265.89612683988753</c:v>
                </c:pt>
                <c:pt idx="18">
                  <c:v>267.83251052421815</c:v>
                </c:pt>
                <c:pt idx="19">
                  <c:v>269.24819886102739</c:v>
                </c:pt>
                <c:pt idx="20">
                  <c:v>272.58061874073934</c:v>
                </c:pt>
                <c:pt idx="21">
                  <c:v>275.63026806865912</c:v>
                </c:pt>
                <c:pt idx="22">
                  <c:v>278.0912105457428</c:v>
                </c:pt>
                <c:pt idx="23">
                  <c:v>274.56382436914845</c:v>
                </c:pt>
                <c:pt idx="24">
                  <c:v>270.9935510452159</c:v>
                </c:pt>
                <c:pt idx="25">
                  <c:v>265.44801566771287</c:v>
                </c:pt>
                <c:pt idx="26">
                  <c:v>266.30135435168404</c:v>
                </c:pt>
                <c:pt idx="27">
                  <c:v>265.86305847674981</c:v>
                </c:pt>
                <c:pt idx="28">
                  <c:v>265.98347752037444</c:v>
                </c:pt>
                <c:pt idx="29">
                  <c:v>272.7111322252556</c:v>
                </c:pt>
                <c:pt idx="30">
                  <c:v>274.77390624728241</c:v>
                </c:pt>
                <c:pt idx="31">
                  <c:v>277.76242138007905</c:v>
                </c:pt>
                <c:pt idx="32">
                  <c:v>275.59255987852754</c:v>
                </c:pt>
                <c:pt idx="33">
                  <c:v>275.45943901252036</c:v>
                </c:pt>
                <c:pt idx="34">
                  <c:v>271.53654747589275</c:v>
                </c:pt>
                <c:pt idx="35">
                  <c:v>268.53738188934551</c:v>
                </c:pt>
                <c:pt idx="36">
                  <c:v>265.23337397764107</c:v>
                </c:pt>
                <c:pt idx="37">
                  <c:v>267.68351798811631</c:v>
                </c:pt>
                <c:pt idx="38">
                  <c:v>268.64335263233909</c:v>
                </c:pt>
                <c:pt idx="39">
                  <c:v>272.18345270120722</c:v>
                </c:pt>
                <c:pt idx="40">
                  <c:v>274.97854871752764</c:v>
                </c:pt>
                <c:pt idx="41">
                  <c:v>277.65460843886285</c:v>
                </c:pt>
                <c:pt idx="42">
                  <c:v>280.13504438129888</c:v>
                </c:pt>
                <c:pt idx="43">
                  <c:v>286.73773298899823</c:v>
                </c:pt>
                <c:pt idx="44">
                  <c:v>295.72576406444193</c:v>
                </c:pt>
                <c:pt idx="45">
                  <c:v>300.41635841295403</c:v>
                </c:pt>
                <c:pt idx="46">
                  <c:v>308.69545848902129</c:v>
                </c:pt>
                <c:pt idx="47">
                  <c:v>309.35122988496431</c:v>
                </c:pt>
                <c:pt idx="48">
                  <c:v>312.30714824593707</c:v>
                </c:pt>
                <c:pt idx="49">
                  <c:v>313.81639340483747</c:v>
                </c:pt>
                <c:pt idx="50">
                  <c:v>309.69705897289481</c:v>
                </c:pt>
                <c:pt idx="51">
                  <c:v>307.20995562225249</c:v>
                </c:pt>
                <c:pt idx="52">
                  <c:v>304.44048012012695</c:v>
                </c:pt>
                <c:pt idx="53">
                  <c:v>300.30939106448363</c:v>
                </c:pt>
                <c:pt idx="54">
                  <c:v>297.7428911178344</c:v>
                </c:pt>
                <c:pt idx="55">
                  <c:v>294.26460505903464</c:v>
                </c:pt>
                <c:pt idx="56">
                  <c:v>289.47867946709113</c:v>
                </c:pt>
                <c:pt idx="57">
                  <c:v>287.6528860739644</c:v>
                </c:pt>
                <c:pt idx="58">
                  <c:v>290.23869972728721</c:v>
                </c:pt>
                <c:pt idx="59">
                  <c:v>293.90504388181023</c:v>
                </c:pt>
                <c:pt idx="60">
                  <c:v>298.09272370105032</c:v>
                </c:pt>
                <c:pt idx="61">
                  <c:v>303.6491664061424</c:v>
                </c:pt>
                <c:pt idx="62">
                  <c:v>307.86495794789545</c:v>
                </c:pt>
                <c:pt idx="63">
                  <c:v>319.56865945677947</c:v>
                </c:pt>
                <c:pt idx="64">
                  <c:v>333.63680131680195</c:v>
                </c:pt>
                <c:pt idx="65">
                  <c:v>344.76203533992935</c:v>
                </c:pt>
                <c:pt idx="66">
                  <c:v>355.5346926260134</c:v>
                </c:pt>
                <c:pt idx="67">
                  <c:v>359.86783904981218</c:v>
                </c:pt>
                <c:pt idx="68">
                  <c:v>366.41276794735342</c:v>
                </c:pt>
                <c:pt idx="69">
                  <c:v>375.47726713353939</c:v>
                </c:pt>
                <c:pt idx="70">
                  <c:v>378.15129314191392</c:v>
                </c:pt>
                <c:pt idx="71">
                  <c:v>381.09956351088437</c:v>
                </c:pt>
                <c:pt idx="72">
                  <c:v>382.30156977361628</c:v>
                </c:pt>
                <c:pt idx="73">
                  <c:v>384.06718490606886</c:v>
                </c:pt>
                <c:pt idx="74">
                  <c:v>380.75371324436753</c:v>
                </c:pt>
                <c:pt idx="75">
                  <c:v>376.02608472736358</c:v>
                </c:pt>
                <c:pt idx="76">
                  <c:v>374.37400909997416</c:v>
                </c:pt>
                <c:pt idx="77">
                  <c:v>394.75239452126374</c:v>
                </c:pt>
                <c:pt idx="78">
                  <c:v>401.0492533074289</c:v>
                </c:pt>
                <c:pt idx="79">
                  <c:v>413.2227704239391</c:v>
                </c:pt>
                <c:pt idx="80">
                  <c:v>418.75974815411234</c:v>
                </c:pt>
                <c:pt idx="81">
                  <c:v>390.4935232486709</c:v>
                </c:pt>
                <c:pt idx="82">
                  <c:v>377.69187448118282</c:v>
                </c:pt>
                <c:pt idx="83">
                  <c:v>370.22270058147166</c:v>
                </c:pt>
                <c:pt idx="84">
                  <c:v>361.85348456286317</c:v>
                </c:pt>
                <c:pt idx="85">
                  <c:v>366.27185279289796</c:v>
                </c:pt>
                <c:pt idx="86">
                  <c:v>364.80783784658894</c:v>
                </c:pt>
                <c:pt idx="87">
                  <c:v>370.58765879240269</c:v>
                </c:pt>
                <c:pt idx="88">
                  <c:v>371.69429261156444</c:v>
                </c:pt>
                <c:pt idx="89">
                  <c:v>382.23617277758785</c:v>
                </c:pt>
                <c:pt idx="90">
                  <c:v>383.54789823791475</c:v>
                </c:pt>
                <c:pt idx="91">
                  <c:v>374.66018226643979</c:v>
                </c:pt>
                <c:pt idx="92">
                  <c:v>377.22694443946244</c:v>
                </c:pt>
                <c:pt idx="93">
                  <c:v>363.22222349543449</c:v>
                </c:pt>
                <c:pt idx="94">
                  <c:v>353.62621851064176</c:v>
                </c:pt>
                <c:pt idx="95">
                  <c:v>359.53852252444449</c:v>
                </c:pt>
                <c:pt idx="96">
                  <c:v>356.4410425616133</c:v>
                </c:pt>
                <c:pt idx="97">
                  <c:v>358.72875887316934</c:v>
                </c:pt>
                <c:pt idx="98">
                  <c:v>368.88364603231065</c:v>
                </c:pt>
                <c:pt idx="99">
                  <c:v>369.53280759117473</c:v>
                </c:pt>
                <c:pt idx="100">
                  <c:v>373.79327614224735</c:v>
                </c:pt>
                <c:pt idx="101">
                  <c:v>368.10942615389729</c:v>
                </c:pt>
                <c:pt idx="102">
                  <c:v>376.69407784338404</c:v>
                </c:pt>
                <c:pt idx="103">
                  <c:v>364.561671684065</c:v>
                </c:pt>
                <c:pt idx="104">
                  <c:v>361.37679087888137</c:v>
                </c:pt>
                <c:pt idx="105">
                  <c:v>356.0390651948336</c:v>
                </c:pt>
                <c:pt idx="106">
                  <c:v>343.47262070084651</c:v>
                </c:pt>
                <c:pt idx="107">
                  <c:v>346.00433388113726</c:v>
                </c:pt>
                <c:pt idx="108">
                  <c:v>347.86958664739706</c:v>
                </c:pt>
                <c:pt idx="109">
                  <c:v>362.54974559798546</c:v>
                </c:pt>
                <c:pt idx="110">
                  <c:v>369.01756828269151</c:v>
                </c:pt>
                <c:pt idx="111">
                  <c:v>365.14811041702666</c:v>
                </c:pt>
                <c:pt idx="112">
                  <c:v>372.42441583482378</c:v>
                </c:pt>
                <c:pt idx="113">
                  <c:v>376.30246408969219</c:v>
                </c:pt>
                <c:pt idx="114">
                  <c:v>383.45370209463675</c:v>
                </c:pt>
                <c:pt idx="115">
                  <c:v>388.99535899142313</c:v>
                </c:pt>
                <c:pt idx="116">
                  <c:v>374.86950742823046</c:v>
                </c:pt>
                <c:pt idx="117">
                  <c:v>353.23991170333824</c:v>
                </c:pt>
                <c:pt idx="118">
                  <c:v>357.6899989753307</c:v>
                </c:pt>
                <c:pt idx="119">
                  <c:v>365.1685686835736</c:v>
                </c:pt>
                <c:pt idx="120">
                  <c:v>371.45297482359285</c:v>
                </c:pt>
                <c:pt idx="121">
                  <c:v>387.35092507801335</c:v>
                </c:pt>
                <c:pt idx="122">
                  <c:v>392.51195295739439</c:v>
                </c:pt>
                <c:pt idx="123">
                  <c:v>380.05844434209456</c:v>
                </c:pt>
                <c:pt idx="124">
                  <c:v>370.56338632578587</c:v>
                </c:pt>
                <c:pt idx="125">
                  <c:v>369.45249636907749</c:v>
                </c:pt>
                <c:pt idx="126">
                  <c:v>348.90854569075015</c:v>
                </c:pt>
                <c:pt idx="127">
                  <c:v>339.28780120343288</c:v>
                </c:pt>
                <c:pt idx="128">
                  <c:v>344.35639815812584</c:v>
                </c:pt>
                <c:pt idx="129">
                  <c:v>334.18846667424936</c:v>
                </c:pt>
                <c:pt idx="130">
                  <c:v>341.68662138486627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B8E-4FD5-8312-D619D921F28D}"/>
            </c:ext>
          </c:extLst>
        </c:ser>
        <c:axId val="133447680"/>
        <c:axId val="133449600"/>
      </c:scatterChart>
      <c:valAx>
        <c:axId val="1334476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449600"/>
        <c:crosses val="autoZero"/>
        <c:crossBetween val="midCat"/>
      </c:valAx>
      <c:valAx>
        <c:axId val="133449600"/>
        <c:scaling>
          <c:orientation val="minMax"/>
          <c:min val="26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447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SUS→S15!$J$4:$J$133</c:f>
              <c:numCache>
                <c:formatCode>General</c:formatCode>
                <c:ptCount val="130"/>
                <c:pt idx="0">
                  <c:v>272.56257635420002</c:v>
                </c:pt>
                <c:pt idx="1">
                  <c:v>276.11174814559325</c:v>
                </c:pt>
                <c:pt idx="2">
                  <c:v>276.62117035533566</c:v>
                </c:pt>
                <c:pt idx="3">
                  <c:v>271.35935682135721</c:v>
                </c:pt>
                <c:pt idx="4">
                  <c:v>268.05428035285877</c:v>
                </c:pt>
                <c:pt idx="5">
                  <c:v>267.05245442380181</c:v>
                </c:pt>
                <c:pt idx="6">
                  <c:v>267.1052195504771</c:v>
                </c:pt>
                <c:pt idx="7">
                  <c:v>264.62777065791562</c:v>
                </c:pt>
                <c:pt idx="8">
                  <c:v>265.90786719361193</c:v>
                </c:pt>
                <c:pt idx="9">
                  <c:v>270.98227841760581</c:v>
                </c:pt>
                <c:pt idx="10">
                  <c:v>274.747589116992</c:v>
                </c:pt>
                <c:pt idx="11">
                  <c:v>276.75357245100645</c:v>
                </c:pt>
                <c:pt idx="12">
                  <c:v>276.94519932655032</c:v>
                </c:pt>
                <c:pt idx="13">
                  <c:v>273.64988865998208</c:v>
                </c:pt>
                <c:pt idx="14">
                  <c:v>270.60402772853166</c:v>
                </c:pt>
                <c:pt idx="15">
                  <c:v>266.1145544911721</c:v>
                </c:pt>
                <c:pt idx="16">
                  <c:v>268.6328662779589</c:v>
                </c:pt>
                <c:pt idx="17">
                  <c:v>265.89612683988753</c:v>
                </c:pt>
                <c:pt idx="18">
                  <c:v>267.83251052421815</c:v>
                </c:pt>
                <c:pt idx="19">
                  <c:v>269.24819886102739</c:v>
                </c:pt>
                <c:pt idx="20">
                  <c:v>272.58061874073934</c:v>
                </c:pt>
                <c:pt idx="21">
                  <c:v>275.63026806865912</c:v>
                </c:pt>
                <c:pt idx="22">
                  <c:v>278.0912105457428</c:v>
                </c:pt>
                <c:pt idx="23">
                  <c:v>274.56382436914845</c:v>
                </c:pt>
                <c:pt idx="24">
                  <c:v>270.9935510452159</c:v>
                </c:pt>
                <c:pt idx="25">
                  <c:v>265.44801566771287</c:v>
                </c:pt>
                <c:pt idx="26">
                  <c:v>266.30135435168404</c:v>
                </c:pt>
                <c:pt idx="27">
                  <c:v>265.86305847674981</c:v>
                </c:pt>
                <c:pt idx="28">
                  <c:v>265.98347752037444</c:v>
                </c:pt>
                <c:pt idx="29">
                  <c:v>272.7111322252556</c:v>
                </c:pt>
                <c:pt idx="30">
                  <c:v>274.77390624728241</c:v>
                </c:pt>
                <c:pt idx="31">
                  <c:v>277.76242138007905</c:v>
                </c:pt>
                <c:pt idx="32">
                  <c:v>275.59255987852754</c:v>
                </c:pt>
                <c:pt idx="33">
                  <c:v>275.45943901252036</c:v>
                </c:pt>
                <c:pt idx="34">
                  <c:v>271.53654747589275</c:v>
                </c:pt>
                <c:pt idx="35">
                  <c:v>268.53738188934551</c:v>
                </c:pt>
                <c:pt idx="36">
                  <c:v>265.23337397764107</c:v>
                </c:pt>
                <c:pt idx="37">
                  <c:v>267.68351798811631</c:v>
                </c:pt>
                <c:pt idx="38">
                  <c:v>268.64335263233909</c:v>
                </c:pt>
                <c:pt idx="39">
                  <c:v>272.18345270120722</c:v>
                </c:pt>
                <c:pt idx="40">
                  <c:v>274.97854871752764</c:v>
                </c:pt>
                <c:pt idx="41">
                  <c:v>277.65460843886285</c:v>
                </c:pt>
                <c:pt idx="42">
                  <c:v>280.13504438129888</c:v>
                </c:pt>
                <c:pt idx="43">
                  <c:v>286.73773298899823</c:v>
                </c:pt>
                <c:pt idx="44">
                  <c:v>295.72576406444193</c:v>
                </c:pt>
                <c:pt idx="45">
                  <c:v>300.41635841295403</c:v>
                </c:pt>
                <c:pt idx="46">
                  <c:v>308.69545848902129</c:v>
                </c:pt>
                <c:pt idx="47">
                  <c:v>309.35122988496431</c:v>
                </c:pt>
                <c:pt idx="48">
                  <c:v>312.30714824593707</c:v>
                </c:pt>
                <c:pt idx="49">
                  <c:v>313.81639340483747</c:v>
                </c:pt>
                <c:pt idx="50">
                  <c:v>309.69705897289481</c:v>
                </c:pt>
                <c:pt idx="51">
                  <c:v>307.20995562225249</c:v>
                </c:pt>
                <c:pt idx="52">
                  <c:v>304.44048012012695</c:v>
                </c:pt>
                <c:pt idx="53">
                  <c:v>300.30939106448363</c:v>
                </c:pt>
                <c:pt idx="54">
                  <c:v>297.7428911178344</c:v>
                </c:pt>
                <c:pt idx="55">
                  <c:v>294.26460505903464</c:v>
                </c:pt>
                <c:pt idx="56">
                  <c:v>289.47867946709113</c:v>
                </c:pt>
                <c:pt idx="57">
                  <c:v>287.6528860739644</c:v>
                </c:pt>
                <c:pt idx="58">
                  <c:v>290.23869972728721</c:v>
                </c:pt>
                <c:pt idx="59">
                  <c:v>293.90504388181023</c:v>
                </c:pt>
                <c:pt idx="60">
                  <c:v>298.09272370105032</c:v>
                </c:pt>
                <c:pt idx="61">
                  <c:v>303.6491664061424</c:v>
                </c:pt>
                <c:pt idx="62">
                  <c:v>307.86495794789545</c:v>
                </c:pt>
                <c:pt idx="63">
                  <c:v>319.56865945677947</c:v>
                </c:pt>
                <c:pt idx="64">
                  <c:v>333.63680131680195</c:v>
                </c:pt>
                <c:pt idx="65">
                  <c:v>344.76203533992935</c:v>
                </c:pt>
                <c:pt idx="66">
                  <c:v>355.5346926260134</c:v>
                </c:pt>
                <c:pt idx="67">
                  <c:v>359.86783904981218</c:v>
                </c:pt>
                <c:pt idx="68">
                  <c:v>366.41276794735342</c:v>
                </c:pt>
                <c:pt idx="69">
                  <c:v>375.47726713353939</c:v>
                </c:pt>
                <c:pt idx="70">
                  <c:v>378.15129314191392</c:v>
                </c:pt>
                <c:pt idx="71">
                  <c:v>381.09956351088437</c:v>
                </c:pt>
                <c:pt idx="72">
                  <c:v>382.30156977361628</c:v>
                </c:pt>
                <c:pt idx="73">
                  <c:v>384.06718490606886</c:v>
                </c:pt>
                <c:pt idx="74">
                  <c:v>380.75371324436753</c:v>
                </c:pt>
                <c:pt idx="75">
                  <c:v>376.02608472736358</c:v>
                </c:pt>
                <c:pt idx="76">
                  <c:v>374.37400909997416</c:v>
                </c:pt>
                <c:pt idx="77">
                  <c:v>394.75239452126374</c:v>
                </c:pt>
                <c:pt idx="78">
                  <c:v>401.0492533074289</c:v>
                </c:pt>
                <c:pt idx="79">
                  <c:v>413.2227704239391</c:v>
                </c:pt>
                <c:pt idx="80">
                  <c:v>418.75974815411234</c:v>
                </c:pt>
                <c:pt idx="81">
                  <c:v>390.4935232486709</c:v>
                </c:pt>
                <c:pt idx="82">
                  <c:v>377.69187448118282</c:v>
                </c:pt>
                <c:pt idx="83">
                  <c:v>370.22270058147166</c:v>
                </c:pt>
                <c:pt idx="84">
                  <c:v>361.85348456286317</c:v>
                </c:pt>
                <c:pt idx="85">
                  <c:v>366.27185279289796</c:v>
                </c:pt>
                <c:pt idx="86">
                  <c:v>364.80783784658894</c:v>
                </c:pt>
                <c:pt idx="87">
                  <c:v>370.58765879240269</c:v>
                </c:pt>
                <c:pt idx="88">
                  <c:v>371.69429261156444</c:v>
                </c:pt>
                <c:pt idx="89">
                  <c:v>382.23617277758785</c:v>
                </c:pt>
                <c:pt idx="90">
                  <c:v>383.54789823791475</c:v>
                </c:pt>
                <c:pt idx="91">
                  <c:v>374.66018226643979</c:v>
                </c:pt>
                <c:pt idx="92">
                  <c:v>377.22694443946244</c:v>
                </c:pt>
                <c:pt idx="93">
                  <c:v>363.22222349543449</c:v>
                </c:pt>
                <c:pt idx="94">
                  <c:v>353.62621851064176</c:v>
                </c:pt>
                <c:pt idx="95">
                  <c:v>359.53852252444449</c:v>
                </c:pt>
                <c:pt idx="96">
                  <c:v>356.4410425616133</c:v>
                </c:pt>
                <c:pt idx="97">
                  <c:v>358.72875887316934</c:v>
                </c:pt>
                <c:pt idx="98">
                  <c:v>368.88364603231065</c:v>
                </c:pt>
                <c:pt idx="99">
                  <c:v>369.53280759117473</c:v>
                </c:pt>
                <c:pt idx="100">
                  <c:v>373.79327614224735</c:v>
                </c:pt>
                <c:pt idx="101">
                  <c:v>368.10942615389729</c:v>
                </c:pt>
                <c:pt idx="102">
                  <c:v>376.69407784338404</c:v>
                </c:pt>
                <c:pt idx="103">
                  <c:v>364.561671684065</c:v>
                </c:pt>
                <c:pt idx="104">
                  <c:v>361.37679087888137</c:v>
                </c:pt>
                <c:pt idx="105">
                  <c:v>356.0390651948336</c:v>
                </c:pt>
                <c:pt idx="106">
                  <c:v>343.47262070084651</c:v>
                </c:pt>
                <c:pt idx="107">
                  <c:v>346.00433388113726</c:v>
                </c:pt>
                <c:pt idx="108">
                  <c:v>347.86958664739706</c:v>
                </c:pt>
                <c:pt idx="109">
                  <c:v>362.54974559798546</c:v>
                </c:pt>
                <c:pt idx="110">
                  <c:v>369.01756828269151</c:v>
                </c:pt>
                <c:pt idx="111">
                  <c:v>365.14811041702666</c:v>
                </c:pt>
                <c:pt idx="112">
                  <c:v>372.42441583482378</c:v>
                </c:pt>
                <c:pt idx="113">
                  <c:v>376.30246408969219</c:v>
                </c:pt>
                <c:pt idx="114">
                  <c:v>383.45370209463675</c:v>
                </c:pt>
                <c:pt idx="115">
                  <c:v>388.99535899142313</c:v>
                </c:pt>
                <c:pt idx="116">
                  <c:v>374.86950742823046</c:v>
                </c:pt>
                <c:pt idx="117">
                  <c:v>353.23991170333824</c:v>
                </c:pt>
                <c:pt idx="118">
                  <c:v>357.6899989753307</c:v>
                </c:pt>
                <c:pt idx="119">
                  <c:v>365.1685686835736</c:v>
                </c:pt>
                <c:pt idx="120">
                  <c:v>371.45297482359285</c:v>
                </c:pt>
                <c:pt idx="121">
                  <c:v>387.35092507801335</c:v>
                </c:pt>
                <c:pt idx="122">
                  <c:v>392.51195295739439</c:v>
                </c:pt>
                <c:pt idx="123">
                  <c:v>380.05844434209456</c:v>
                </c:pt>
                <c:pt idx="124">
                  <c:v>370.56338632578587</c:v>
                </c:pt>
                <c:pt idx="125">
                  <c:v>369.45249636907749</c:v>
                </c:pt>
                <c:pt idx="126">
                  <c:v>348.90854569075015</c:v>
                </c:pt>
                <c:pt idx="127">
                  <c:v>339.28780120343288</c:v>
                </c:pt>
                <c:pt idx="128">
                  <c:v>344.35639815812584</c:v>
                </c:pt>
                <c:pt idx="129">
                  <c:v>334.18846667424936</c:v>
                </c:pt>
              </c:numCache>
            </c:numRef>
          </c:xVal>
          <c:yVal>
            <c:numRef>
              <c:f>SUS→S15!$J$5:$J$134</c:f>
              <c:numCache>
                <c:formatCode>General</c:formatCode>
                <c:ptCount val="130"/>
                <c:pt idx="0">
                  <c:v>276.11174814559325</c:v>
                </c:pt>
                <c:pt idx="1">
                  <c:v>276.62117035533566</c:v>
                </c:pt>
                <c:pt idx="2">
                  <c:v>271.35935682135721</c:v>
                </c:pt>
                <c:pt idx="3">
                  <c:v>268.05428035285877</c:v>
                </c:pt>
                <c:pt idx="4">
                  <c:v>267.05245442380181</c:v>
                </c:pt>
                <c:pt idx="5">
                  <c:v>267.1052195504771</c:v>
                </c:pt>
                <c:pt idx="6">
                  <c:v>264.62777065791562</c:v>
                </c:pt>
                <c:pt idx="7">
                  <c:v>265.90786719361193</c:v>
                </c:pt>
                <c:pt idx="8">
                  <c:v>270.98227841760581</c:v>
                </c:pt>
                <c:pt idx="9">
                  <c:v>274.747589116992</c:v>
                </c:pt>
                <c:pt idx="10">
                  <c:v>276.75357245100645</c:v>
                </c:pt>
                <c:pt idx="11">
                  <c:v>276.94519932655032</c:v>
                </c:pt>
                <c:pt idx="12">
                  <c:v>273.64988865998208</c:v>
                </c:pt>
                <c:pt idx="13">
                  <c:v>270.60402772853166</c:v>
                </c:pt>
                <c:pt idx="14">
                  <c:v>266.1145544911721</c:v>
                </c:pt>
                <c:pt idx="15">
                  <c:v>268.6328662779589</c:v>
                </c:pt>
                <c:pt idx="16">
                  <c:v>265.89612683988753</c:v>
                </c:pt>
                <c:pt idx="17">
                  <c:v>267.83251052421815</c:v>
                </c:pt>
                <c:pt idx="18">
                  <c:v>269.24819886102739</c:v>
                </c:pt>
                <c:pt idx="19">
                  <c:v>272.58061874073934</c:v>
                </c:pt>
                <c:pt idx="20">
                  <c:v>275.63026806865912</c:v>
                </c:pt>
                <c:pt idx="21">
                  <c:v>278.0912105457428</c:v>
                </c:pt>
                <c:pt idx="22">
                  <c:v>274.56382436914845</c:v>
                </c:pt>
                <c:pt idx="23">
                  <c:v>270.9935510452159</c:v>
                </c:pt>
                <c:pt idx="24">
                  <c:v>265.44801566771287</c:v>
                </c:pt>
                <c:pt idx="25">
                  <c:v>266.30135435168404</c:v>
                </c:pt>
                <c:pt idx="26">
                  <c:v>265.86305847674981</c:v>
                </c:pt>
                <c:pt idx="27">
                  <c:v>265.98347752037444</c:v>
                </c:pt>
                <c:pt idx="28">
                  <c:v>272.7111322252556</c:v>
                </c:pt>
                <c:pt idx="29">
                  <c:v>274.77390624728241</c:v>
                </c:pt>
                <c:pt idx="30">
                  <c:v>277.76242138007905</c:v>
                </c:pt>
                <c:pt idx="31">
                  <c:v>275.59255987852754</c:v>
                </c:pt>
                <c:pt idx="32">
                  <c:v>275.45943901252036</c:v>
                </c:pt>
                <c:pt idx="33">
                  <c:v>271.53654747589275</c:v>
                </c:pt>
                <c:pt idx="34">
                  <c:v>268.53738188934551</c:v>
                </c:pt>
                <c:pt idx="35">
                  <c:v>265.23337397764107</c:v>
                </c:pt>
                <c:pt idx="36">
                  <c:v>267.68351798811631</c:v>
                </c:pt>
                <c:pt idx="37">
                  <c:v>268.64335263233909</c:v>
                </c:pt>
                <c:pt idx="38">
                  <c:v>272.18345270120722</c:v>
                </c:pt>
                <c:pt idx="39">
                  <c:v>274.97854871752764</c:v>
                </c:pt>
                <c:pt idx="40">
                  <c:v>277.65460843886285</c:v>
                </c:pt>
                <c:pt idx="41">
                  <c:v>280.13504438129888</c:v>
                </c:pt>
                <c:pt idx="42">
                  <c:v>286.73773298899823</c:v>
                </c:pt>
                <c:pt idx="43">
                  <c:v>295.72576406444193</c:v>
                </c:pt>
                <c:pt idx="44">
                  <c:v>300.41635841295403</c:v>
                </c:pt>
                <c:pt idx="45">
                  <c:v>308.69545848902129</c:v>
                </c:pt>
                <c:pt idx="46">
                  <c:v>309.35122988496431</c:v>
                </c:pt>
                <c:pt idx="47">
                  <c:v>312.30714824593707</c:v>
                </c:pt>
                <c:pt idx="48">
                  <c:v>313.81639340483747</c:v>
                </c:pt>
                <c:pt idx="49">
                  <c:v>309.69705897289481</c:v>
                </c:pt>
                <c:pt idx="50">
                  <c:v>307.20995562225249</c:v>
                </c:pt>
                <c:pt idx="51">
                  <c:v>304.44048012012695</c:v>
                </c:pt>
                <c:pt idx="52">
                  <c:v>300.30939106448363</c:v>
                </c:pt>
                <c:pt idx="53">
                  <c:v>297.7428911178344</c:v>
                </c:pt>
                <c:pt idx="54">
                  <c:v>294.26460505903464</c:v>
                </c:pt>
                <c:pt idx="55">
                  <c:v>289.47867946709113</c:v>
                </c:pt>
                <c:pt idx="56">
                  <c:v>287.6528860739644</c:v>
                </c:pt>
                <c:pt idx="57">
                  <c:v>290.23869972728721</c:v>
                </c:pt>
                <c:pt idx="58">
                  <c:v>293.90504388181023</c:v>
                </c:pt>
                <c:pt idx="59">
                  <c:v>298.09272370105032</c:v>
                </c:pt>
                <c:pt idx="60">
                  <c:v>303.6491664061424</c:v>
                </c:pt>
                <c:pt idx="61">
                  <c:v>307.86495794789545</c:v>
                </c:pt>
                <c:pt idx="62">
                  <c:v>319.56865945677947</c:v>
                </c:pt>
                <c:pt idx="63">
                  <c:v>333.63680131680195</c:v>
                </c:pt>
                <c:pt idx="64">
                  <c:v>344.76203533992935</c:v>
                </c:pt>
                <c:pt idx="65">
                  <c:v>355.5346926260134</c:v>
                </c:pt>
                <c:pt idx="66">
                  <c:v>359.86783904981218</c:v>
                </c:pt>
                <c:pt idx="67">
                  <c:v>366.41276794735342</c:v>
                </c:pt>
                <c:pt idx="68">
                  <c:v>375.47726713353939</c:v>
                </c:pt>
                <c:pt idx="69">
                  <c:v>378.15129314191392</c:v>
                </c:pt>
                <c:pt idx="70">
                  <c:v>381.09956351088437</c:v>
                </c:pt>
                <c:pt idx="71">
                  <c:v>382.30156977361628</c:v>
                </c:pt>
                <c:pt idx="72">
                  <c:v>384.06718490606886</c:v>
                </c:pt>
                <c:pt idx="73">
                  <c:v>380.75371324436753</c:v>
                </c:pt>
                <c:pt idx="74">
                  <c:v>376.02608472736358</c:v>
                </c:pt>
                <c:pt idx="75">
                  <c:v>374.37400909997416</c:v>
                </c:pt>
                <c:pt idx="76">
                  <c:v>394.75239452126374</c:v>
                </c:pt>
                <c:pt idx="77">
                  <c:v>401.0492533074289</c:v>
                </c:pt>
                <c:pt idx="78">
                  <c:v>413.2227704239391</c:v>
                </c:pt>
                <c:pt idx="79">
                  <c:v>418.75974815411234</c:v>
                </c:pt>
                <c:pt idx="80">
                  <c:v>390.4935232486709</c:v>
                </c:pt>
                <c:pt idx="81">
                  <c:v>377.69187448118282</c:v>
                </c:pt>
                <c:pt idx="82">
                  <c:v>370.22270058147166</c:v>
                </c:pt>
                <c:pt idx="83">
                  <c:v>361.85348456286317</c:v>
                </c:pt>
                <c:pt idx="84">
                  <c:v>366.27185279289796</c:v>
                </c:pt>
                <c:pt idx="85">
                  <c:v>364.80783784658894</c:v>
                </c:pt>
                <c:pt idx="86">
                  <c:v>370.58765879240269</c:v>
                </c:pt>
                <c:pt idx="87">
                  <c:v>371.69429261156444</c:v>
                </c:pt>
                <c:pt idx="88">
                  <c:v>382.23617277758785</c:v>
                </c:pt>
                <c:pt idx="89">
                  <c:v>383.54789823791475</c:v>
                </c:pt>
                <c:pt idx="90">
                  <c:v>374.66018226643979</c:v>
                </c:pt>
                <c:pt idx="91">
                  <c:v>377.22694443946244</c:v>
                </c:pt>
                <c:pt idx="92">
                  <c:v>363.22222349543449</c:v>
                </c:pt>
                <c:pt idx="93">
                  <c:v>353.62621851064176</c:v>
                </c:pt>
                <c:pt idx="94">
                  <c:v>359.53852252444449</c:v>
                </c:pt>
                <c:pt idx="95">
                  <c:v>356.4410425616133</c:v>
                </c:pt>
                <c:pt idx="96">
                  <c:v>358.72875887316934</c:v>
                </c:pt>
                <c:pt idx="97">
                  <c:v>368.88364603231065</c:v>
                </c:pt>
                <c:pt idx="98">
                  <c:v>369.53280759117473</c:v>
                </c:pt>
                <c:pt idx="99">
                  <c:v>373.79327614224735</c:v>
                </c:pt>
                <c:pt idx="100">
                  <c:v>368.10942615389729</c:v>
                </c:pt>
                <c:pt idx="101">
                  <c:v>376.69407784338404</c:v>
                </c:pt>
                <c:pt idx="102">
                  <c:v>364.561671684065</c:v>
                </c:pt>
                <c:pt idx="103">
                  <c:v>361.37679087888137</c:v>
                </c:pt>
                <c:pt idx="104">
                  <c:v>356.0390651948336</c:v>
                </c:pt>
                <c:pt idx="105">
                  <c:v>343.47262070084651</c:v>
                </c:pt>
                <c:pt idx="106">
                  <c:v>346.00433388113726</c:v>
                </c:pt>
                <c:pt idx="107">
                  <c:v>347.86958664739706</c:v>
                </c:pt>
                <c:pt idx="108">
                  <c:v>362.54974559798546</c:v>
                </c:pt>
                <c:pt idx="109">
                  <c:v>369.01756828269151</c:v>
                </c:pt>
                <c:pt idx="110">
                  <c:v>365.14811041702666</c:v>
                </c:pt>
                <c:pt idx="111">
                  <c:v>372.42441583482378</c:v>
                </c:pt>
                <c:pt idx="112">
                  <c:v>376.30246408969219</c:v>
                </c:pt>
                <c:pt idx="113">
                  <c:v>383.45370209463675</c:v>
                </c:pt>
                <c:pt idx="114">
                  <c:v>388.99535899142313</c:v>
                </c:pt>
                <c:pt idx="115">
                  <c:v>374.86950742823046</c:v>
                </c:pt>
                <c:pt idx="116">
                  <c:v>353.23991170333824</c:v>
                </c:pt>
                <c:pt idx="117">
                  <c:v>357.6899989753307</c:v>
                </c:pt>
                <c:pt idx="118">
                  <c:v>365.1685686835736</c:v>
                </c:pt>
                <c:pt idx="119">
                  <c:v>371.45297482359285</c:v>
                </c:pt>
                <c:pt idx="120">
                  <c:v>387.35092507801335</c:v>
                </c:pt>
                <c:pt idx="121">
                  <c:v>392.51195295739439</c:v>
                </c:pt>
                <c:pt idx="122">
                  <c:v>380.05844434209456</c:v>
                </c:pt>
                <c:pt idx="123">
                  <c:v>370.56338632578587</c:v>
                </c:pt>
                <c:pt idx="124">
                  <c:v>369.45249636907749</c:v>
                </c:pt>
                <c:pt idx="125">
                  <c:v>348.90854569075015</c:v>
                </c:pt>
                <c:pt idx="126">
                  <c:v>339.28780120343288</c:v>
                </c:pt>
                <c:pt idx="127">
                  <c:v>344.35639815812584</c:v>
                </c:pt>
                <c:pt idx="128">
                  <c:v>334.18846667424936</c:v>
                </c:pt>
                <c:pt idx="129">
                  <c:v>341.68662138486627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1CE-446B-9673-02466AE8C91A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SUS→S15!$J$4:$J$133</c:f>
              <c:numCache>
                <c:formatCode>General</c:formatCode>
                <c:ptCount val="130"/>
                <c:pt idx="0">
                  <c:v>272.56257635420002</c:v>
                </c:pt>
                <c:pt idx="1">
                  <c:v>276.11174814559325</c:v>
                </c:pt>
                <c:pt idx="2">
                  <c:v>276.62117035533566</c:v>
                </c:pt>
                <c:pt idx="3">
                  <c:v>271.35935682135721</c:v>
                </c:pt>
                <c:pt idx="4">
                  <c:v>268.05428035285877</c:v>
                </c:pt>
                <c:pt idx="5">
                  <c:v>267.05245442380181</c:v>
                </c:pt>
                <c:pt idx="6">
                  <c:v>267.1052195504771</c:v>
                </c:pt>
                <c:pt idx="7">
                  <c:v>264.62777065791562</c:v>
                </c:pt>
                <c:pt idx="8">
                  <c:v>265.90786719361193</c:v>
                </c:pt>
                <c:pt idx="9">
                  <c:v>270.98227841760581</c:v>
                </c:pt>
                <c:pt idx="10">
                  <c:v>274.747589116992</c:v>
                </c:pt>
                <c:pt idx="11">
                  <c:v>276.75357245100645</c:v>
                </c:pt>
                <c:pt idx="12">
                  <c:v>276.94519932655032</c:v>
                </c:pt>
                <c:pt idx="13">
                  <c:v>273.64988865998208</c:v>
                </c:pt>
                <c:pt idx="14">
                  <c:v>270.60402772853166</c:v>
                </c:pt>
                <c:pt idx="15">
                  <c:v>266.1145544911721</c:v>
                </c:pt>
                <c:pt idx="16">
                  <c:v>268.6328662779589</c:v>
                </c:pt>
                <c:pt idx="17">
                  <c:v>265.89612683988753</c:v>
                </c:pt>
                <c:pt idx="18">
                  <c:v>267.83251052421815</c:v>
                </c:pt>
                <c:pt idx="19">
                  <c:v>269.24819886102739</c:v>
                </c:pt>
                <c:pt idx="20">
                  <c:v>272.58061874073934</c:v>
                </c:pt>
                <c:pt idx="21">
                  <c:v>275.63026806865912</c:v>
                </c:pt>
                <c:pt idx="22">
                  <c:v>278.0912105457428</c:v>
                </c:pt>
                <c:pt idx="23">
                  <c:v>274.56382436914845</c:v>
                </c:pt>
                <c:pt idx="24">
                  <c:v>270.9935510452159</c:v>
                </c:pt>
                <c:pt idx="25">
                  <c:v>265.44801566771287</c:v>
                </c:pt>
                <c:pt idx="26">
                  <c:v>266.30135435168404</c:v>
                </c:pt>
                <c:pt idx="27">
                  <c:v>265.86305847674981</c:v>
                </c:pt>
                <c:pt idx="28">
                  <c:v>265.98347752037444</c:v>
                </c:pt>
                <c:pt idx="29">
                  <c:v>272.7111322252556</c:v>
                </c:pt>
                <c:pt idx="30">
                  <c:v>274.77390624728241</c:v>
                </c:pt>
                <c:pt idx="31">
                  <c:v>277.76242138007905</c:v>
                </c:pt>
                <c:pt idx="32">
                  <c:v>275.59255987852754</c:v>
                </c:pt>
                <c:pt idx="33">
                  <c:v>275.45943901252036</c:v>
                </c:pt>
                <c:pt idx="34">
                  <c:v>271.53654747589275</c:v>
                </c:pt>
                <c:pt idx="35">
                  <c:v>268.53738188934551</c:v>
                </c:pt>
                <c:pt idx="36">
                  <c:v>265.23337397764107</c:v>
                </c:pt>
                <c:pt idx="37">
                  <c:v>267.68351798811631</c:v>
                </c:pt>
                <c:pt idx="38">
                  <c:v>268.64335263233909</c:v>
                </c:pt>
                <c:pt idx="39">
                  <c:v>272.18345270120722</c:v>
                </c:pt>
                <c:pt idx="40">
                  <c:v>274.97854871752764</c:v>
                </c:pt>
                <c:pt idx="41">
                  <c:v>277.65460843886285</c:v>
                </c:pt>
                <c:pt idx="42">
                  <c:v>280.13504438129888</c:v>
                </c:pt>
                <c:pt idx="43">
                  <c:v>286.73773298899823</c:v>
                </c:pt>
                <c:pt idx="44">
                  <c:v>295.72576406444193</c:v>
                </c:pt>
                <c:pt idx="45">
                  <c:v>300.41635841295403</c:v>
                </c:pt>
                <c:pt idx="46">
                  <c:v>308.69545848902129</c:v>
                </c:pt>
                <c:pt idx="47">
                  <c:v>309.35122988496431</c:v>
                </c:pt>
                <c:pt idx="48">
                  <c:v>312.30714824593707</c:v>
                </c:pt>
                <c:pt idx="49">
                  <c:v>313.81639340483747</c:v>
                </c:pt>
                <c:pt idx="50">
                  <c:v>309.69705897289481</c:v>
                </c:pt>
                <c:pt idx="51">
                  <c:v>307.20995562225249</c:v>
                </c:pt>
                <c:pt idx="52">
                  <c:v>304.44048012012695</c:v>
                </c:pt>
                <c:pt idx="53">
                  <c:v>300.30939106448363</c:v>
                </c:pt>
                <c:pt idx="54">
                  <c:v>297.7428911178344</c:v>
                </c:pt>
                <c:pt idx="55">
                  <c:v>294.26460505903464</c:v>
                </c:pt>
                <c:pt idx="56">
                  <c:v>289.47867946709113</c:v>
                </c:pt>
                <c:pt idx="57">
                  <c:v>287.6528860739644</c:v>
                </c:pt>
                <c:pt idx="58">
                  <c:v>290.23869972728721</c:v>
                </c:pt>
                <c:pt idx="59">
                  <c:v>293.90504388181023</c:v>
                </c:pt>
                <c:pt idx="60">
                  <c:v>298.09272370105032</c:v>
                </c:pt>
                <c:pt idx="61">
                  <c:v>303.6491664061424</c:v>
                </c:pt>
                <c:pt idx="62">
                  <c:v>307.86495794789545</c:v>
                </c:pt>
                <c:pt idx="63">
                  <c:v>319.56865945677947</c:v>
                </c:pt>
                <c:pt idx="64">
                  <c:v>333.63680131680195</c:v>
                </c:pt>
                <c:pt idx="65">
                  <c:v>344.76203533992935</c:v>
                </c:pt>
                <c:pt idx="66">
                  <c:v>355.5346926260134</c:v>
                </c:pt>
                <c:pt idx="67">
                  <c:v>359.86783904981218</c:v>
                </c:pt>
                <c:pt idx="68">
                  <c:v>366.41276794735342</c:v>
                </c:pt>
                <c:pt idx="69">
                  <c:v>375.47726713353939</c:v>
                </c:pt>
                <c:pt idx="70">
                  <c:v>378.15129314191392</c:v>
                </c:pt>
                <c:pt idx="71">
                  <c:v>381.09956351088437</c:v>
                </c:pt>
                <c:pt idx="72">
                  <c:v>382.30156977361628</c:v>
                </c:pt>
                <c:pt idx="73">
                  <c:v>384.06718490606886</c:v>
                </c:pt>
                <c:pt idx="74">
                  <c:v>380.75371324436753</c:v>
                </c:pt>
                <c:pt idx="75">
                  <c:v>376.02608472736358</c:v>
                </c:pt>
                <c:pt idx="76">
                  <c:v>374.37400909997416</c:v>
                </c:pt>
                <c:pt idx="77">
                  <c:v>394.75239452126374</c:v>
                </c:pt>
                <c:pt idx="78">
                  <c:v>401.0492533074289</c:v>
                </c:pt>
                <c:pt idx="79">
                  <c:v>413.2227704239391</c:v>
                </c:pt>
                <c:pt idx="80">
                  <c:v>418.75974815411234</c:v>
                </c:pt>
                <c:pt idx="81">
                  <c:v>390.4935232486709</c:v>
                </c:pt>
                <c:pt idx="82">
                  <c:v>377.69187448118282</c:v>
                </c:pt>
                <c:pt idx="83">
                  <c:v>370.22270058147166</c:v>
                </c:pt>
                <c:pt idx="84">
                  <c:v>361.85348456286317</c:v>
                </c:pt>
                <c:pt idx="85">
                  <c:v>366.27185279289796</c:v>
                </c:pt>
                <c:pt idx="86">
                  <c:v>364.80783784658894</c:v>
                </c:pt>
                <c:pt idx="87">
                  <c:v>370.58765879240269</c:v>
                </c:pt>
                <c:pt idx="88">
                  <c:v>371.69429261156444</c:v>
                </c:pt>
                <c:pt idx="89">
                  <c:v>382.23617277758785</c:v>
                </c:pt>
                <c:pt idx="90">
                  <c:v>383.54789823791475</c:v>
                </c:pt>
                <c:pt idx="91">
                  <c:v>374.66018226643979</c:v>
                </c:pt>
                <c:pt idx="92">
                  <c:v>377.22694443946244</c:v>
                </c:pt>
                <c:pt idx="93">
                  <c:v>363.22222349543449</c:v>
                </c:pt>
                <c:pt idx="94">
                  <c:v>353.62621851064176</c:v>
                </c:pt>
                <c:pt idx="95">
                  <c:v>359.53852252444449</c:v>
                </c:pt>
                <c:pt idx="96">
                  <c:v>356.4410425616133</c:v>
                </c:pt>
                <c:pt idx="97">
                  <c:v>358.72875887316934</c:v>
                </c:pt>
                <c:pt idx="98">
                  <c:v>368.88364603231065</c:v>
                </c:pt>
                <c:pt idx="99">
                  <c:v>369.53280759117473</c:v>
                </c:pt>
                <c:pt idx="100">
                  <c:v>373.79327614224735</c:v>
                </c:pt>
                <c:pt idx="101">
                  <c:v>368.10942615389729</c:v>
                </c:pt>
                <c:pt idx="102">
                  <c:v>376.69407784338404</c:v>
                </c:pt>
                <c:pt idx="103">
                  <c:v>364.561671684065</c:v>
                </c:pt>
                <c:pt idx="104">
                  <c:v>361.37679087888137</c:v>
                </c:pt>
                <c:pt idx="105">
                  <c:v>356.0390651948336</c:v>
                </c:pt>
                <c:pt idx="106">
                  <c:v>343.47262070084651</c:v>
                </c:pt>
                <c:pt idx="107">
                  <c:v>346.00433388113726</c:v>
                </c:pt>
                <c:pt idx="108">
                  <c:v>347.86958664739706</c:v>
                </c:pt>
                <c:pt idx="109">
                  <c:v>362.54974559798546</c:v>
                </c:pt>
                <c:pt idx="110">
                  <c:v>369.01756828269151</c:v>
                </c:pt>
                <c:pt idx="111">
                  <c:v>365.14811041702666</c:v>
                </c:pt>
                <c:pt idx="112">
                  <c:v>372.42441583482378</c:v>
                </c:pt>
                <c:pt idx="113">
                  <c:v>376.30246408969219</c:v>
                </c:pt>
                <c:pt idx="114">
                  <c:v>383.45370209463675</c:v>
                </c:pt>
                <c:pt idx="115">
                  <c:v>388.99535899142313</c:v>
                </c:pt>
                <c:pt idx="116">
                  <c:v>374.86950742823046</c:v>
                </c:pt>
                <c:pt idx="117">
                  <c:v>353.23991170333824</c:v>
                </c:pt>
                <c:pt idx="118">
                  <c:v>357.6899989753307</c:v>
                </c:pt>
                <c:pt idx="119">
                  <c:v>365.1685686835736</c:v>
                </c:pt>
                <c:pt idx="120">
                  <c:v>371.45297482359285</c:v>
                </c:pt>
                <c:pt idx="121">
                  <c:v>387.35092507801335</c:v>
                </c:pt>
                <c:pt idx="122">
                  <c:v>392.51195295739439</c:v>
                </c:pt>
                <c:pt idx="123">
                  <c:v>380.05844434209456</c:v>
                </c:pt>
                <c:pt idx="124">
                  <c:v>370.56338632578587</c:v>
                </c:pt>
                <c:pt idx="125">
                  <c:v>369.45249636907749</c:v>
                </c:pt>
                <c:pt idx="126">
                  <c:v>348.90854569075015</c:v>
                </c:pt>
                <c:pt idx="127">
                  <c:v>339.28780120343288</c:v>
                </c:pt>
                <c:pt idx="128">
                  <c:v>344.35639815812584</c:v>
                </c:pt>
                <c:pt idx="129">
                  <c:v>334.18846667424936</c:v>
                </c:pt>
              </c:numCache>
            </c:numRef>
          </c:xVal>
          <c:yVal>
            <c:numRef>
              <c:f>SUS→S15!$J$5:$J$134</c:f>
              <c:numCache>
                <c:formatCode>General</c:formatCode>
                <c:ptCount val="130"/>
                <c:pt idx="0">
                  <c:v>276.11174814559325</c:v>
                </c:pt>
                <c:pt idx="1">
                  <c:v>276.62117035533566</c:v>
                </c:pt>
                <c:pt idx="2">
                  <c:v>271.35935682135721</c:v>
                </c:pt>
                <c:pt idx="3">
                  <c:v>268.05428035285877</c:v>
                </c:pt>
                <c:pt idx="4">
                  <c:v>267.05245442380181</c:v>
                </c:pt>
                <c:pt idx="5">
                  <c:v>267.1052195504771</c:v>
                </c:pt>
                <c:pt idx="6">
                  <c:v>264.62777065791562</c:v>
                </c:pt>
                <c:pt idx="7">
                  <c:v>265.90786719361193</c:v>
                </c:pt>
                <c:pt idx="8">
                  <c:v>270.98227841760581</c:v>
                </c:pt>
                <c:pt idx="9">
                  <c:v>274.747589116992</c:v>
                </c:pt>
                <c:pt idx="10">
                  <c:v>276.75357245100645</c:v>
                </c:pt>
                <c:pt idx="11">
                  <c:v>276.94519932655032</c:v>
                </c:pt>
                <c:pt idx="12">
                  <c:v>273.64988865998208</c:v>
                </c:pt>
                <c:pt idx="13">
                  <c:v>270.60402772853166</c:v>
                </c:pt>
                <c:pt idx="14">
                  <c:v>266.1145544911721</c:v>
                </c:pt>
                <c:pt idx="15">
                  <c:v>268.6328662779589</c:v>
                </c:pt>
                <c:pt idx="16">
                  <c:v>265.89612683988753</c:v>
                </c:pt>
                <c:pt idx="17">
                  <c:v>267.83251052421815</c:v>
                </c:pt>
                <c:pt idx="18">
                  <c:v>269.24819886102739</c:v>
                </c:pt>
                <c:pt idx="19">
                  <c:v>272.58061874073934</c:v>
                </c:pt>
                <c:pt idx="20">
                  <c:v>275.63026806865912</c:v>
                </c:pt>
                <c:pt idx="21">
                  <c:v>278.0912105457428</c:v>
                </c:pt>
                <c:pt idx="22">
                  <c:v>274.56382436914845</c:v>
                </c:pt>
                <c:pt idx="23">
                  <c:v>270.9935510452159</c:v>
                </c:pt>
                <c:pt idx="24">
                  <c:v>265.44801566771287</c:v>
                </c:pt>
                <c:pt idx="25">
                  <c:v>266.30135435168404</c:v>
                </c:pt>
                <c:pt idx="26">
                  <c:v>265.86305847674981</c:v>
                </c:pt>
                <c:pt idx="27">
                  <c:v>265.98347752037444</c:v>
                </c:pt>
                <c:pt idx="28">
                  <c:v>272.7111322252556</c:v>
                </c:pt>
                <c:pt idx="29">
                  <c:v>274.77390624728241</c:v>
                </c:pt>
                <c:pt idx="30">
                  <c:v>277.76242138007905</c:v>
                </c:pt>
                <c:pt idx="31">
                  <c:v>275.59255987852754</c:v>
                </c:pt>
                <c:pt idx="32">
                  <c:v>275.45943901252036</c:v>
                </c:pt>
                <c:pt idx="33">
                  <c:v>271.53654747589275</c:v>
                </c:pt>
                <c:pt idx="34">
                  <c:v>268.53738188934551</c:v>
                </c:pt>
                <c:pt idx="35">
                  <c:v>265.23337397764107</c:v>
                </c:pt>
                <c:pt idx="36">
                  <c:v>267.68351798811631</c:v>
                </c:pt>
                <c:pt idx="37">
                  <c:v>268.64335263233909</c:v>
                </c:pt>
                <c:pt idx="38">
                  <c:v>272.18345270120722</c:v>
                </c:pt>
                <c:pt idx="39">
                  <c:v>274.97854871752764</c:v>
                </c:pt>
                <c:pt idx="40">
                  <c:v>277.65460843886285</c:v>
                </c:pt>
                <c:pt idx="41">
                  <c:v>280.13504438129888</c:v>
                </c:pt>
                <c:pt idx="42">
                  <c:v>286.73773298899823</c:v>
                </c:pt>
                <c:pt idx="43">
                  <c:v>295.72576406444193</c:v>
                </c:pt>
                <c:pt idx="44">
                  <c:v>300.41635841295403</c:v>
                </c:pt>
                <c:pt idx="45">
                  <c:v>308.69545848902129</c:v>
                </c:pt>
                <c:pt idx="46">
                  <c:v>309.35122988496431</c:v>
                </c:pt>
                <c:pt idx="47">
                  <c:v>312.30714824593707</c:v>
                </c:pt>
                <c:pt idx="48">
                  <c:v>313.81639340483747</c:v>
                </c:pt>
                <c:pt idx="49">
                  <c:v>309.69705897289481</c:v>
                </c:pt>
                <c:pt idx="50">
                  <c:v>307.20995562225249</c:v>
                </c:pt>
                <c:pt idx="51">
                  <c:v>304.44048012012695</c:v>
                </c:pt>
                <c:pt idx="52">
                  <c:v>300.30939106448363</c:v>
                </c:pt>
                <c:pt idx="53">
                  <c:v>297.7428911178344</c:v>
                </c:pt>
                <c:pt idx="54">
                  <c:v>294.26460505903464</c:v>
                </c:pt>
                <c:pt idx="55">
                  <c:v>289.47867946709113</c:v>
                </c:pt>
                <c:pt idx="56">
                  <c:v>287.6528860739644</c:v>
                </c:pt>
                <c:pt idx="57">
                  <c:v>290.23869972728721</c:v>
                </c:pt>
                <c:pt idx="58">
                  <c:v>293.90504388181023</c:v>
                </c:pt>
                <c:pt idx="59">
                  <c:v>298.09272370105032</c:v>
                </c:pt>
                <c:pt idx="60">
                  <c:v>303.6491664061424</c:v>
                </c:pt>
                <c:pt idx="61">
                  <c:v>307.86495794789545</c:v>
                </c:pt>
                <c:pt idx="62">
                  <c:v>319.56865945677947</c:v>
                </c:pt>
                <c:pt idx="63">
                  <c:v>333.63680131680195</c:v>
                </c:pt>
                <c:pt idx="64">
                  <c:v>344.76203533992935</c:v>
                </c:pt>
                <c:pt idx="65">
                  <c:v>355.5346926260134</c:v>
                </c:pt>
                <c:pt idx="66">
                  <c:v>359.86783904981218</c:v>
                </c:pt>
                <c:pt idx="67">
                  <c:v>366.41276794735342</c:v>
                </c:pt>
                <c:pt idx="68">
                  <c:v>375.47726713353939</c:v>
                </c:pt>
                <c:pt idx="69">
                  <c:v>378.15129314191392</c:v>
                </c:pt>
                <c:pt idx="70">
                  <c:v>381.09956351088437</c:v>
                </c:pt>
                <c:pt idx="71">
                  <c:v>382.30156977361628</c:v>
                </c:pt>
                <c:pt idx="72">
                  <c:v>384.06718490606886</c:v>
                </c:pt>
                <c:pt idx="73">
                  <c:v>380.75371324436753</c:v>
                </c:pt>
                <c:pt idx="74">
                  <c:v>376.02608472736358</c:v>
                </c:pt>
                <c:pt idx="75">
                  <c:v>374.37400909997416</c:v>
                </c:pt>
                <c:pt idx="76">
                  <c:v>394.75239452126374</c:v>
                </c:pt>
                <c:pt idx="77">
                  <c:v>401.0492533074289</c:v>
                </c:pt>
                <c:pt idx="78">
                  <c:v>413.2227704239391</c:v>
                </c:pt>
                <c:pt idx="79">
                  <c:v>418.75974815411234</c:v>
                </c:pt>
                <c:pt idx="80">
                  <c:v>390.4935232486709</c:v>
                </c:pt>
                <c:pt idx="81">
                  <c:v>377.69187448118282</c:v>
                </c:pt>
                <c:pt idx="82">
                  <c:v>370.22270058147166</c:v>
                </c:pt>
                <c:pt idx="83">
                  <c:v>361.85348456286317</c:v>
                </c:pt>
                <c:pt idx="84">
                  <c:v>366.27185279289796</c:v>
                </c:pt>
                <c:pt idx="85">
                  <c:v>364.80783784658894</c:v>
                </c:pt>
                <c:pt idx="86">
                  <c:v>370.58765879240269</c:v>
                </c:pt>
                <c:pt idx="87">
                  <c:v>371.69429261156444</c:v>
                </c:pt>
                <c:pt idx="88">
                  <c:v>382.23617277758785</c:v>
                </c:pt>
                <c:pt idx="89">
                  <c:v>383.54789823791475</c:v>
                </c:pt>
                <c:pt idx="90">
                  <c:v>374.66018226643979</c:v>
                </c:pt>
                <c:pt idx="91">
                  <c:v>377.22694443946244</c:v>
                </c:pt>
                <c:pt idx="92">
                  <c:v>363.22222349543449</c:v>
                </c:pt>
                <c:pt idx="93">
                  <c:v>353.62621851064176</c:v>
                </c:pt>
                <c:pt idx="94">
                  <c:v>359.53852252444449</c:v>
                </c:pt>
                <c:pt idx="95">
                  <c:v>356.4410425616133</c:v>
                </c:pt>
                <c:pt idx="96">
                  <c:v>358.72875887316934</c:v>
                </c:pt>
                <c:pt idx="97">
                  <c:v>368.88364603231065</c:v>
                </c:pt>
                <c:pt idx="98">
                  <c:v>369.53280759117473</c:v>
                </c:pt>
                <c:pt idx="99">
                  <c:v>373.79327614224735</c:v>
                </c:pt>
                <c:pt idx="100">
                  <c:v>368.10942615389729</c:v>
                </c:pt>
                <c:pt idx="101">
                  <c:v>376.69407784338404</c:v>
                </c:pt>
                <c:pt idx="102">
                  <c:v>364.561671684065</c:v>
                </c:pt>
                <c:pt idx="103">
                  <c:v>361.37679087888137</c:v>
                </c:pt>
                <c:pt idx="104">
                  <c:v>356.0390651948336</c:v>
                </c:pt>
                <c:pt idx="105">
                  <c:v>343.47262070084651</c:v>
                </c:pt>
                <c:pt idx="106">
                  <c:v>346.00433388113726</c:v>
                </c:pt>
                <c:pt idx="107">
                  <c:v>347.86958664739706</c:v>
                </c:pt>
                <c:pt idx="108">
                  <c:v>362.54974559798546</c:v>
                </c:pt>
                <c:pt idx="109">
                  <c:v>369.01756828269151</c:v>
                </c:pt>
                <c:pt idx="110">
                  <c:v>365.14811041702666</c:v>
                </c:pt>
                <c:pt idx="111">
                  <c:v>372.42441583482378</c:v>
                </c:pt>
                <c:pt idx="112">
                  <c:v>376.30246408969219</c:v>
                </c:pt>
                <c:pt idx="113">
                  <c:v>383.45370209463675</c:v>
                </c:pt>
                <c:pt idx="114">
                  <c:v>388.99535899142313</c:v>
                </c:pt>
                <c:pt idx="115">
                  <c:v>374.86950742823046</c:v>
                </c:pt>
                <c:pt idx="116">
                  <c:v>353.23991170333824</c:v>
                </c:pt>
                <c:pt idx="117">
                  <c:v>357.6899989753307</c:v>
                </c:pt>
                <c:pt idx="118">
                  <c:v>365.1685686835736</c:v>
                </c:pt>
                <c:pt idx="119">
                  <c:v>371.45297482359285</c:v>
                </c:pt>
                <c:pt idx="120">
                  <c:v>387.35092507801335</c:v>
                </c:pt>
                <c:pt idx="121">
                  <c:v>392.51195295739439</c:v>
                </c:pt>
                <c:pt idx="122">
                  <c:v>380.05844434209456</c:v>
                </c:pt>
                <c:pt idx="123">
                  <c:v>370.56338632578587</c:v>
                </c:pt>
                <c:pt idx="124">
                  <c:v>369.45249636907749</c:v>
                </c:pt>
                <c:pt idx="125">
                  <c:v>348.90854569075015</c:v>
                </c:pt>
                <c:pt idx="126">
                  <c:v>339.28780120343288</c:v>
                </c:pt>
                <c:pt idx="127">
                  <c:v>344.35639815812584</c:v>
                </c:pt>
                <c:pt idx="128">
                  <c:v>334.18846667424936</c:v>
                </c:pt>
                <c:pt idx="129">
                  <c:v>341.68662138486627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A1CE-446B-9673-02466AE8C91A}"/>
            </c:ext>
          </c:extLst>
        </c:ser>
        <c:axId val="133494656"/>
        <c:axId val="132063232"/>
      </c:scatterChart>
      <c:valAx>
        <c:axId val="133494656"/>
        <c:scaling>
          <c:orientation val="minMax"/>
          <c:max val="420"/>
          <c:min val="260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063232"/>
        <c:crosses val="autoZero"/>
        <c:crossBetween val="midCat"/>
      </c:valAx>
      <c:valAx>
        <c:axId val="132063232"/>
        <c:scaling>
          <c:orientation val="minMax"/>
          <c:max val="420"/>
          <c:min val="260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494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SUS→S15!$L$4:$L$133</c:f>
              <c:numCache>
                <c:formatCode>General</c:formatCode>
                <c:ptCount val="130"/>
                <c:pt idx="0">
                  <c:v>273.17724282428247</c:v>
                </c:pt>
                <c:pt idx="1">
                  <c:v>274.42824282428245</c:v>
                </c:pt>
                <c:pt idx="2">
                  <c:v>274.42824282428245</c:v>
                </c:pt>
                <c:pt idx="3">
                  <c:v>278.34824282428247</c:v>
                </c:pt>
                <c:pt idx="4">
                  <c:v>281.06624282428248</c:v>
                </c:pt>
                <c:pt idx="5">
                  <c:v>280.65724282428243</c:v>
                </c:pt>
                <c:pt idx="6">
                  <c:v>276.88124282428248</c:v>
                </c:pt>
                <c:pt idx="7">
                  <c:v>271.54224282428248</c:v>
                </c:pt>
                <c:pt idx="8">
                  <c:v>269.16124282428245</c:v>
                </c:pt>
                <c:pt idx="9">
                  <c:v>267.52524282428249</c:v>
                </c:pt>
                <c:pt idx="10">
                  <c:v>269.32924282428246</c:v>
                </c:pt>
                <c:pt idx="11">
                  <c:v>270.55524282428246</c:v>
                </c:pt>
                <c:pt idx="12">
                  <c:v>272.21524282428248</c:v>
                </c:pt>
                <c:pt idx="13">
                  <c:v>272.76824282428248</c:v>
                </c:pt>
                <c:pt idx="14">
                  <c:v>273.34524282428248</c:v>
                </c:pt>
                <c:pt idx="15">
                  <c:v>270.65224282428244</c:v>
                </c:pt>
                <c:pt idx="16">
                  <c:v>268.34324282428247</c:v>
                </c:pt>
                <c:pt idx="17">
                  <c:v>267.04424282428243</c:v>
                </c:pt>
                <c:pt idx="18">
                  <c:v>266.80324282428245</c:v>
                </c:pt>
                <c:pt idx="19">
                  <c:v>267.76624282428247</c:v>
                </c:pt>
                <c:pt idx="20">
                  <c:v>269.83424282428246</c:v>
                </c:pt>
                <c:pt idx="21">
                  <c:v>273.68224282428247</c:v>
                </c:pt>
                <c:pt idx="22">
                  <c:v>275.07724282428245</c:v>
                </c:pt>
                <c:pt idx="23">
                  <c:v>275.65424282428245</c:v>
                </c:pt>
                <c:pt idx="24">
                  <c:v>272.86424282428248</c:v>
                </c:pt>
                <c:pt idx="25">
                  <c:v>269.90624282428246</c:v>
                </c:pt>
                <c:pt idx="26">
                  <c:v>267.62124282428243</c:v>
                </c:pt>
                <c:pt idx="27">
                  <c:v>268.43924282428247</c:v>
                </c:pt>
                <c:pt idx="28">
                  <c:v>269.66624282428245</c:v>
                </c:pt>
                <c:pt idx="29">
                  <c:v>271.13324282428243</c:v>
                </c:pt>
                <c:pt idx="30">
                  <c:v>273.68224282428247</c:v>
                </c:pt>
                <c:pt idx="31">
                  <c:v>274.74024282428246</c:v>
                </c:pt>
                <c:pt idx="32">
                  <c:v>271.13324282428243</c:v>
                </c:pt>
                <c:pt idx="33">
                  <c:v>267.11624282428244</c:v>
                </c:pt>
                <c:pt idx="34">
                  <c:v>263.34024282428248</c:v>
                </c:pt>
                <c:pt idx="35">
                  <c:v>262.61924282428248</c:v>
                </c:pt>
                <c:pt idx="36">
                  <c:v>264.32624282428247</c:v>
                </c:pt>
                <c:pt idx="37">
                  <c:v>267.04424282428243</c:v>
                </c:pt>
                <c:pt idx="38">
                  <c:v>268.75224282428246</c:v>
                </c:pt>
                <c:pt idx="39">
                  <c:v>271.63824282428249</c:v>
                </c:pt>
                <c:pt idx="40">
                  <c:v>272.62424282428248</c:v>
                </c:pt>
                <c:pt idx="41">
                  <c:v>274.16324282428246</c:v>
                </c:pt>
                <c:pt idx="42">
                  <c:v>274.74024282428246</c:v>
                </c:pt>
                <c:pt idx="43">
                  <c:v>276.23224282428248</c:v>
                </c:pt>
                <c:pt idx="44">
                  <c:v>278.51724282428245</c:v>
                </c:pt>
                <c:pt idx="45">
                  <c:v>280.56124282428243</c:v>
                </c:pt>
                <c:pt idx="46">
                  <c:v>284.57824282428248</c:v>
                </c:pt>
                <c:pt idx="47">
                  <c:v>291.38424282428247</c:v>
                </c:pt>
                <c:pt idx="48">
                  <c:v>297.71024282428243</c:v>
                </c:pt>
                <c:pt idx="49">
                  <c:v>307.30624282428244</c:v>
                </c:pt>
                <c:pt idx="50">
                  <c:v>317.48024282428247</c:v>
                </c:pt>
                <c:pt idx="51">
                  <c:v>318.12924282428247</c:v>
                </c:pt>
                <c:pt idx="52">
                  <c:v>321.97824282428246</c:v>
                </c:pt>
                <c:pt idx="53">
                  <c:v>329.60224282428248</c:v>
                </c:pt>
                <c:pt idx="54">
                  <c:v>328.71224282428244</c:v>
                </c:pt>
                <c:pt idx="55">
                  <c:v>330.01124282428248</c:v>
                </c:pt>
                <c:pt idx="56">
                  <c:v>322.62724282428246</c:v>
                </c:pt>
                <c:pt idx="57">
                  <c:v>308.12424282428248</c:v>
                </c:pt>
                <c:pt idx="58">
                  <c:v>295.49724282428247</c:v>
                </c:pt>
                <c:pt idx="59">
                  <c:v>289.34024282428248</c:v>
                </c:pt>
                <c:pt idx="60">
                  <c:v>293.52524282428249</c:v>
                </c:pt>
                <c:pt idx="61">
                  <c:v>297.87824282428244</c:v>
                </c:pt>
                <c:pt idx="62">
                  <c:v>304.92524282428246</c:v>
                </c:pt>
                <c:pt idx="63">
                  <c:v>311.73224282428248</c:v>
                </c:pt>
                <c:pt idx="64">
                  <c:v>323.70924282428246</c:v>
                </c:pt>
                <c:pt idx="65">
                  <c:v>337.56324282428244</c:v>
                </c:pt>
                <c:pt idx="66">
                  <c:v>355.77024282428243</c:v>
                </c:pt>
                <c:pt idx="67">
                  <c:v>371.01924282428246</c:v>
                </c:pt>
                <c:pt idx="68">
                  <c:v>369.04624282428244</c:v>
                </c:pt>
                <c:pt idx="69">
                  <c:v>375.61224282428248</c:v>
                </c:pt>
                <c:pt idx="70">
                  <c:v>379.22024282428248</c:v>
                </c:pt>
                <c:pt idx="71">
                  <c:v>386.09924282428244</c:v>
                </c:pt>
                <c:pt idx="72">
                  <c:v>388.88924282428246</c:v>
                </c:pt>
                <c:pt idx="73">
                  <c:v>390.86124282428244</c:v>
                </c:pt>
                <c:pt idx="74">
                  <c:v>392.42424282428243</c:v>
                </c:pt>
                <c:pt idx="75">
                  <c:v>392.01624282428247</c:v>
                </c:pt>
                <c:pt idx="76">
                  <c:v>402.02124282428247</c:v>
                </c:pt>
                <c:pt idx="77">
                  <c:v>383.40524282428248</c:v>
                </c:pt>
                <c:pt idx="78">
                  <c:v>362.74524282428246</c:v>
                </c:pt>
                <c:pt idx="79">
                  <c:v>361.83124282428247</c:v>
                </c:pt>
                <c:pt idx="80">
                  <c:v>361.25424282428247</c:v>
                </c:pt>
                <c:pt idx="81">
                  <c:v>365.10224282428248</c:v>
                </c:pt>
                <c:pt idx="82">
                  <c:v>368.56524282428245</c:v>
                </c:pt>
                <c:pt idx="83">
                  <c:v>387.32624282428247</c:v>
                </c:pt>
                <c:pt idx="84">
                  <c:v>384.39124282428247</c:v>
                </c:pt>
                <c:pt idx="85">
                  <c:v>381.91424282428244</c:v>
                </c:pt>
                <c:pt idx="86">
                  <c:v>387.32624282428247</c:v>
                </c:pt>
                <c:pt idx="87">
                  <c:v>379.70124282428247</c:v>
                </c:pt>
                <c:pt idx="88">
                  <c:v>373.71224282428244</c:v>
                </c:pt>
                <c:pt idx="89">
                  <c:v>365.10224282428248</c:v>
                </c:pt>
                <c:pt idx="90">
                  <c:v>354.44724282428245</c:v>
                </c:pt>
                <c:pt idx="91">
                  <c:v>359.54624282428244</c:v>
                </c:pt>
                <c:pt idx="92">
                  <c:v>360.67624282428244</c:v>
                </c:pt>
                <c:pt idx="93">
                  <c:v>367.74824282428244</c:v>
                </c:pt>
                <c:pt idx="94">
                  <c:v>358.39224282428245</c:v>
                </c:pt>
                <c:pt idx="95">
                  <c:v>358.39224282428245</c:v>
                </c:pt>
                <c:pt idx="96">
                  <c:v>366.25624282428248</c:v>
                </c:pt>
                <c:pt idx="97">
                  <c:v>361.49424282428248</c:v>
                </c:pt>
                <c:pt idx="98">
                  <c:v>362.24024282428246</c:v>
                </c:pt>
                <c:pt idx="99">
                  <c:v>366.66524282428247</c:v>
                </c:pt>
                <c:pt idx="100">
                  <c:v>373.47224282428243</c:v>
                </c:pt>
                <c:pt idx="101">
                  <c:v>381.19224282428246</c:v>
                </c:pt>
                <c:pt idx="102">
                  <c:v>386.02724282428244</c:v>
                </c:pt>
                <c:pt idx="103">
                  <c:v>382.75624282428248</c:v>
                </c:pt>
                <c:pt idx="104">
                  <c:v>369.79224282428248</c:v>
                </c:pt>
                <c:pt idx="105">
                  <c:v>365.36724282428247</c:v>
                </c:pt>
                <c:pt idx="106">
                  <c:v>371.35524282428247</c:v>
                </c:pt>
                <c:pt idx="107">
                  <c:v>380.03824282428246</c:v>
                </c:pt>
                <c:pt idx="108">
                  <c:v>377.99424282428248</c:v>
                </c:pt>
                <c:pt idx="109">
                  <c:v>368.63824282428249</c:v>
                </c:pt>
                <c:pt idx="110">
                  <c:v>360.60424282428244</c:v>
                </c:pt>
                <c:pt idx="111">
                  <c:v>348.31424282428247</c:v>
                </c:pt>
                <c:pt idx="112">
                  <c:v>355.36124282428244</c:v>
                </c:pt>
                <c:pt idx="113">
                  <c:v>353.72624282428245</c:v>
                </c:pt>
                <c:pt idx="114">
                  <c:v>346.41424282428244</c:v>
                </c:pt>
                <c:pt idx="115">
                  <c:v>339.12624282428249</c:v>
                </c:pt>
                <c:pt idx="116">
                  <c:v>341.41124282428245</c:v>
                </c:pt>
                <c:pt idx="117">
                  <c:v>350.76724282428245</c:v>
                </c:pt>
                <c:pt idx="118">
                  <c:v>355.43324282428244</c:v>
                </c:pt>
                <c:pt idx="119">
                  <c:v>350.11824282428245</c:v>
                </c:pt>
                <c:pt idx="120">
                  <c:v>356.25124282428249</c:v>
                </c:pt>
                <c:pt idx="121">
                  <c:v>342.90224282428244</c:v>
                </c:pt>
                <c:pt idx="122">
                  <c:v>345.83724282428244</c:v>
                </c:pt>
                <c:pt idx="123">
                  <c:v>345.76524282428244</c:v>
                </c:pt>
                <c:pt idx="124">
                  <c:v>353.38924282428246</c:v>
                </c:pt>
                <c:pt idx="125">
                  <c:v>348.96324282428247</c:v>
                </c:pt>
                <c:pt idx="126">
                  <c:v>351.24824282428244</c:v>
                </c:pt>
                <c:pt idx="127">
                  <c:v>352.47524282428247</c:v>
                </c:pt>
                <c:pt idx="128">
                  <c:v>358.96924282428245</c:v>
                </c:pt>
                <c:pt idx="129">
                  <c:v>365.36724282428247</c:v>
                </c:pt>
              </c:numCache>
            </c:numRef>
          </c:xVal>
          <c:yVal>
            <c:numRef>
              <c:f>SUS→S15!$L$5:$L$134</c:f>
              <c:numCache>
                <c:formatCode>General</c:formatCode>
                <c:ptCount val="130"/>
                <c:pt idx="0">
                  <c:v>274.42824282428245</c:v>
                </c:pt>
                <c:pt idx="1">
                  <c:v>274.42824282428245</c:v>
                </c:pt>
                <c:pt idx="2">
                  <c:v>278.34824282428247</c:v>
                </c:pt>
                <c:pt idx="3">
                  <c:v>281.06624282428248</c:v>
                </c:pt>
                <c:pt idx="4">
                  <c:v>280.65724282428243</c:v>
                </c:pt>
                <c:pt idx="5">
                  <c:v>276.88124282428248</c:v>
                </c:pt>
                <c:pt idx="6">
                  <c:v>271.54224282428248</c:v>
                </c:pt>
                <c:pt idx="7">
                  <c:v>269.16124282428245</c:v>
                </c:pt>
                <c:pt idx="8">
                  <c:v>267.52524282428249</c:v>
                </c:pt>
                <c:pt idx="9">
                  <c:v>269.32924282428246</c:v>
                </c:pt>
                <c:pt idx="10">
                  <c:v>270.55524282428246</c:v>
                </c:pt>
                <c:pt idx="11">
                  <c:v>272.21524282428248</c:v>
                </c:pt>
                <c:pt idx="12">
                  <c:v>272.76824282428248</c:v>
                </c:pt>
                <c:pt idx="13">
                  <c:v>273.34524282428248</c:v>
                </c:pt>
                <c:pt idx="14">
                  <c:v>270.65224282428244</c:v>
                </c:pt>
                <c:pt idx="15">
                  <c:v>268.34324282428247</c:v>
                </c:pt>
                <c:pt idx="16">
                  <c:v>267.04424282428243</c:v>
                </c:pt>
                <c:pt idx="17">
                  <c:v>266.80324282428245</c:v>
                </c:pt>
                <c:pt idx="18">
                  <c:v>267.76624282428247</c:v>
                </c:pt>
                <c:pt idx="19">
                  <c:v>269.83424282428246</c:v>
                </c:pt>
                <c:pt idx="20">
                  <c:v>273.68224282428247</c:v>
                </c:pt>
                <c:pt idx="21">
                  <c:v>275.07724282428245</c:v>
                </c:pt>
                <c:pt idx="22">
                  <c:v>275.65424282428245</c:v>
                </c:pt>
                <c:pt idx="23">
                  <c:v>272.86424282428248</c:v>
                </c:pt>
                <c:pt idx="24">
                  <c:v>269.90624282428246</c:v>
                </c:pt>
                <c:pt idx="25">
                  <c:v>267.62124282428243</c:v>
                </c:pt>
                <c:pt idx="26">
                  <c:v>268.43924282428247</c:v>
                </c:pt>
                <c:pt idx="27">
                  <c:v>269.66624282428245</c:v>
                </c:pt>
                <c:pt idx="28">
                  <c:v>271.13324282428243</c:v>
                </c:pt>
                <c:pt idx="29">
                  <c:v>273.68224282428247</c:v>
                </c:pt>
                <c:pt idx="30">
                  <c:v>274.74024282428246</c:v>
                </c:pt>
                <c:pt idx="31">
                  <c:v>271.13324282428243</c:v>
                </c:pt>
                <c:pt idx="32">
                  <c:v>267.11624282428244</c:v>
                </c:pt>
                <c:pt idx="33">
                  <c:v>263.34024282428248</c:v>
                </c:pt>
                <c:pt idx="34">
                  <c:v>262.61924282428248</c:v>
                </c:pt>
                <c:pt idx="35">
                  <c:v>264.32624282428247</c:v>
                </c:pt>
                <c:pt idx="36">
                  <c:v>267.04424282428243</c:v>
                </c:pt>
                <c:pt idx="37">
                  <c:v>268.75224282428246</c:v>
                </c:pt>
                <c:pt idx="38">
                  <c:v>271.63824282428249</c:v>
                </c:pt>
                <c:pt idx="39">
                  <c:v>272.62424282428248</c:v>
                </c:pt>
                <c:pt idx="40">
                  <c:v>274.16324282428246</c:v>
                </c:pt>
                <c:pt idx="41">
                  <c:v>274.74024282428246</c:v>
                </c:pt>
                <c:pt idx="42">
                  <c:v>276.23224282428248</c:v>
                </c:pt>
                <c:pt idx="43">
                  <c:v>278.51724282428245</c:v>
                </c:pt>
                <c:pt idx="44">
                  <c:v>280.56124282428243</c:v>
                </c:pt>
                <c:pt idx="45">
                  <c:v>284.57824282428248</c:v>
                </c:pt>
                <c:pt idx="46">
                  <c:v>291.38424282428247</c:v>
                </c:pt>
                <c:pt idx="47">
                  <c:v>297.71024282428243</c:v>
                </c:pt>
                <c:pt idx="48">
                  <c:v>307.30624282428244</c:v>
                </c:pt>
                <c:pt idx="49">
                  <c:v>317.48024282428247</c:v>
                </c:pt>
                <c:pt idx="50">
                  <c:v>318.12924282428247</c:v>
                </c:pt>
                <c:pt idx="51">
                  <c:v>321.97824282428246</c:v>
                </c:pt>
                <c:pt idx="52">
                  <c:v>329.60224282428248</c:v>
                </c:pt>
                <c:pt idx="53">
                  <c:v>328.71224282428244</c:v>
                </c:pt>
                <c:pt idx="54">
                  <c:v>330.01124282428248</c:v>
                </c:pt>
                <c:pt idx="55">
                  <c:v>322.62724282428246</c:v>
                </c:pt>
                <c:pt idx="56">
                  <c:v>308.12424282428248</c:v>
                </c:pt>
                <c:pt idx="57">
                  <c:v>295.49724282428247</c:v>
                </c:pt>
                <c:pt idx="58">
                  <c:v>289.34024282428248</c:v>
                </c:pt>
                <c:pt idx="59">
                  <c:v>293.52524282428249</c:v>
                </c:pt>
                <c:pt idx="60">
                  <c:v>297.87824282428244</c:v>
                </c:pt>
                <c:pt idx="61">
                  <c:v>304.92524282428246</c:v>
                </c:pt>
                <c:pt idx="62">
                  <c:v>311.73224282428248</c:v>
                </c:pt>
                <c:pt idx="63">
                  <c:v>323.70924282428246</c:v>
                </c:pt>
                <c:pt idx="64">
                  <c:v>337.56324282428244</c:v>
                </c:pt>
                <c:pt idx="65">
                  <c:v>355.77024282428243</c:v>
                </c:pt>
                <c:pt idx="66">
                  <c:v>371.01924282428246</c:v>
                </c:pt>
                <c:pt idx="67">
                  <c:v>369.04624282428244</c:v>
                </c:pt>
                <c:pt idx="68">
                  <c:v>375.61224282428248</c:v>
                </c:pt>
                <c:pt idx="69">
                  <c:v>379.22024282428248</c:v>
                </c:pt>
                <c:pt idx="70">
                  <c:v>386.09924282428244</c:v>
                </c:pt>
                <c:pt idx="71">
                  <c:v>388.88924282428246</c:v>
                </c:pt>
                <c:pt idx="72">
                  <c:v>390.86124282428244</c:v>
                </c:pt>
                <c:pt idx="73">
                  <c:v>392.42424282428243</c:v>
                </c:pt>
                <c:pt idx="74">
                  <c:v>392.01624282428247</c:v>
                </c:pt>
                <c:pt idx="75">
                  <c:v>402.02124282428247</c:v>
                </c:pt>
                <c:pt idx="76">
                  <c:v>383.40524282428248</c:v>
                </c:pt>
                <c:pt idx="77">
                  <c:v>362.74524282428246</c:v>
                </c:pt>
                <c:pt idx="78">
                  <c:v>361.83124282428247</c:v>
                </c:pt>
                <c:pt idx="79">
                  <c:v>361.25424282428247</c:v>
                </c:pt>
                <c:pt idx="80">
                  <c:v>365.10224282428248</c:v>
                </c:pt>
                <c:pt idx="81">
                  <c:v>368.56524282428245</c:v>
                </c:pt>
                <c:pt idx="82">
                  <c:v>387.32624282428247</c:v>
                </c:pt>
                <c:pt idx="83">
                  <c:v>384.39124282428247</c:v>
                </c:pt>
                <c:pt idx="84">
                  <c:v>381.91424282428244</c:v>
                </c:pt>
                <c:pt idx="85">
                  <c:v>387.32624282428247</c:v>
                </c:pt>
                <c:pt idx="86">
                  <c:v>379.70124282428247</c:v>
                </c:pt>
                <c:pt idx="87">
                  <c:v>373.71224282428244</c:v>
                </c:pt>
                <c:pt idx="88">
                  <c:v>365.10224282428248</c:v>
                </c:pt>
                <c:pt idx="89">
                  <c:v>354.44724282428245</c:v>
                </c:pt>
                <c:pt idx="90">
                  <c:v>359.54624282428244</c:v>
                </c:pt>
                <c:pt idx="91">
                  <c:v>360.67624282428244</c:v>
                </c:pt>
                <c:pt idx="92">
                  <c:v>367.74824282428244</c:v>
                </c:pt>
                <c:pt idx="93">
                  <c:v>358.39224282428245</c:v>
                </c:pt>
                <c:pt idx="94">
                  <c:v>358.39224282428245</c:v>
                </c:pt>
                <c:pt idx="95">
                  <c:v>366.25624282428248</c:v>
                </c:pt>
                <c:pt idx="96">
                  <c:v>361.49424282428248</c:v>
                </c:pt>
                <c:pt idx="97">
                  <c:v>362.24024282428246</c:v>
                </c:pt>
                <c:pt idx="98">
                  <c:v>366.66524282428247</c:v>
                </c:pt>
                <c:pt idx="99">
                  <c:v>373.47224282428243</c:v>
                </c:pt>
                <c:pt idx="100">
                  <c:v>381.19224282428246</c:v>
                </c:pt>
                <c:pt idx="101">
                  <c:v>386.02724282428244</c:v>
                </c:pt>
                <c:pt idx="102">
                  <c:v>382.75624282428248</c:v>
                </c:pt>
                <c:pt idx="103">
                  <c:v>369.79224282428248</c:v>
                </c:pt>
                <c:pt idx="104">
                  <c:v>365.36724282428247</c:v>
                </c:pt>
                <c:pt idx="105">
                  <c:v>371.35524282428247</c:v>
                </c:pt>
                <c:pt idx="106">
                  <c:v>380.03824282428246</c:v>
                </c:pt>
                <c:pt idx="107">
                  <c:v>377.99424282428248</c:v>
                </c:pt>
                <c:pt idx="108">
                  <c:v>368.63824282428249</c:v>
                </c:pt>
                <c:pt idx="109">
                  <c:v>360.60424282428244</c:v>
                </c:pt>
                <c:pt idx="110">
                  <c:v>348.31424282428247</c:v>
                </c:pt>
                <c:pt idx="111">
                  <c:v>355.36124282428244</c:v>
                </c:pt>
                <c:pt idx="112">
                  <c:v>353.72624282428245</c:v>
                </c:pt>
                <c:pt idx="113">
                  <c:v>346.41424282428244</c:v>
                </c:pt>
                <c:pt idx="114">
                  <c:v>339.12624282428249</c:v>
                </c:pt>
                <c:pt idx="115">
                  <c:v>341.41124282428245</c:v>
                </c:pt>
                <c:pt idx="116">
                  <c:v>350.76724282428245</c:v>
                </c:pt>
                <c:pt idx="117">
                  <c:v>355.43324282428244</c:v>
                </c:pt>
                <c:pt idx="118">
                  <c:v>350.11824282428245</c:v>
                </c:pt>
                <c:pt idx="119">
                  <c:v>356.25124282428249</c:v>
                </c:pt>
                <c:pt idx="120">
                  <c:v>342.90224282428244</c:v>
                </c:pt>
                <c:pt idx="121">
                  <c:v>345.83724282428244</c:v>
                </c:pt>
                <c:pt idx="122">
                  <c:v>345.76524282428244</c:v>
                </c:pt>
                <c:pt idx="123">
                  <c:v>353.38924282428246</c:v>
                </c:pt>
                <c:pt idx="124">
                  <c:v>348.96324282428247</c:v>
                </c:pt>
                <c:pt idx="125">
                  <c:v>351.24824282428244</c:v>
                </c:pt>
                <c:pt idx="126">
                  <c:v>352.47524282428247</c:v>
                </c:pt>
                <c:pt idx="127">
                  <c:v>358.96924282428245</c:v>
                </c:pt>
                <c:pt idx="128">
                  <c:v>365.36724282428247</c:v>
                </c:pt>
                <c:pt idx="129">
                  <c:v>365.36724282428247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ADB-438A-A2AB-518D8157450C}"/>
            </c:ext>
          </c:extLst>
        </c:ser>
        <c:axId val="132074112"/>
        <c:axId val="132092672"/>
      </c:scatterChart>
      <c:valAx>
        <c:axId val="132074112"/>
        <c:scaling>
          <c:orientation val="minMax"/>
          <c:max val="420"/>
          <c:min val="260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092672"/>
        <c:crosses val="autoZero"/>
        <c:crossBetween val="midCat"/>
      </c:valAx>
      <c:valAx>
        <c:axId val="132092672"/>
        <c:scaling>
          <c:orientation val="minMax"/>
          <c:max val="420"/>
          <c:min val="260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074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4</xdr:row>
      <xdr:rowOff>152400</xdr:rowOff>
    </xdr:from>
    <xdr:to>
      <xdr:col>25</xdr:col>
      <xdr:colOff>558800</xdr:colOff>
      <xdr:row>18</xdr:row>
      <xdr:rowOff>50800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228600</xdr:colOff>
      <xdr:row>18</xdr:row>
      <xdr:rowOff>114300</xdr:rowOff>
    </xdr:from>
    <xdr:to>
      <xdr:col>19</xdr:col>
      <xdr:colOff>673100</xdr:colOff>
      <xdr:row>32</xdr:row>
      <xdr:rowOff>12700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723900</xdr:colOff>
      <xdr:row>18</xdr:row>
      <xdr:rowOff>101600</xdr:rowOff>
    </xdr:from>
    <xdr:to>
      <xdr:col>25</xdr:col>
      <xdr:colOff>342900</xdr:colOff>
      <xdr:row>32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368300</xdr:colOff>
      <xdr:row>2</xdr:row>
      <xdr:rowOff>101600</xdr:rowOff>
    </xdr:from>
    <xdr:to>
      <xdr:col>18</xdr:col>
      <xdr:colOff>331305</xdr:colOff>
      <xdr:row>16</xdr:row>
      <xdr:rowOff>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355600</xdr:colOff>
      <xdr:row>16</xdr:row>
      <xdr:rowOff>57150</xdr:rowOff>
    </xdr:from>
    <xdr:to>
      <xdr:col>19</xdr:col>
      <xdr:colOff>812800</xdr:colOff>
      <xdr:row>33</xdr:row>
      <xdr:rowOff>165100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355600</xdr:colOff>
      <xdr:row>34</xdr:row>
      <xdr:rowOff>12700</xdr:rowOff>
    </xdr:from>
    <xdr:to>
      <xdr:col>19</xdr:col>
      <xdr:colOff>812800</xdr:colOff>
      <xdr:row>51</xdr:row>
      <xdr:rowOff>120650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4"/>
  <sheetViews>
    <sheetView topLeftCell="A164" zoomScale="80" zoomScaleNormal="80" zoomScalePageLayoutView="44" workbookViewId="0">
      <selection activeCell="A3" sqref="A3:N134"/>
    </sheetView>
  </sheetViews>
  <sheetFormatPr defaultColWidth="11.296875" defaultRowHeight="14.4"/>
  <cols>
    <col min="6" max="6" width="12.296875" bestFit="1" customWidth="1"/>
  </cols>
  <sheetData>
    <row r="1" spans="1:32" ht="15.6">
      <c r="A1" s="3" t="s">
        <v>1</v>
      </c>
      <c r="B1" s="3">
        <f ca="1">INT(RAND()*(8-1)+1)</f>
        <v>5</v>
      </c>
      <c r="C1" s="3" t="s">
        <v>5</v>
      </c>
      <c r="D1" s="3">
        <v>0.5</v>
      </c>
      <c r="E1" s="3">
        <v>0.8</v>
      </c>
      <c r="F1" s="3"/>
      <c r="G1" s="3"/>
      <c r="H1" s="3"/>
      <c r="I1" s="3"/>
      <c r="J1" s="3"/>
      <c r="K1" s="3"/>
      <c r="L1" s="3"/>
      <c r="M1" s="3"/>
      <c r="N1" s="3"/>
      <c r="P1" s="2"/>
      <c r="Q1" s="1"/>
      <c r="X1" s="3"/>
      <c r="Y1" s="3"/>
      <c r="Z1" s="3"/>
      <c r="AA1" s="3"/>
      <c r="AB1" s="3"/>
      <c r="AC1" s="3"/>
      <c r="AD1" s="3"/>
      <c r="AE1" s="3"/>
      <c r="AF1" s="3"/>
    </row>
    <row r="2" spans="1:32" ht="15.6">
      <c r="A2" s="3">
        <f ca="1">INT(RAND()*(12-1)+1)</f>
        <v>10</v>
      </c>
      <c r="B2" s="3">
        <f t="shared" ref="B2:E2" ca="1" si="0">INT(RAND()*(12-1)+1)</f>
        <v>6</v>
      </c>
      <c r="C2" s="3">
        <f t="shared" ca="1" si="0"/>
        <v>1</v>
      </c>
      <c r="D2" s="3">
        <f t="shared" ca="1" si="0"/>
        <v>5</v>
      </c>
      <c r="E2" s="3">
        <f t="shared" ca="1" si="0"/>
        <v>8</v>
      </c>
      <c r="F2" s="3"/>
      <c r="G2" s="3"/>
      <c r="H2" s="3"/>
      <c r="I2" s="3"/>
      <c r="J2" s="3"/>
      <c r="K2" s="3"/>
      <c r="L2" s="3"/>
      <c r="M2" s="3"/>
      <c r="N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>
      <c r="A3" s="6" t="s">
        <v>2</v>
      </c>
      <c r="B3" s="7" t="s">
        <v>9</v>
      </c>
      <c r="C3" s="6">
        <v>0</v>
      </c>
      <c r="D3" s="6" t="s">
        <v>0</v>
      </c>
      <c r="E3" s="6" t="s">
        <v>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7</v>
      </c>
      <c r="K3" s="6" t="s">
        <v>8</v>
      </c>
      <c r="L3" s="8" t="s">
        <v>10</v>
      </c>
      <c r="M3" s="6" t="s">
        <v>8</v>
      </c>
      <c r="N3" s="6"/>
      <c r="X3" s="3" t="s">
        <v>2</v>
      </c>
      <c r="Y3" s="5" t="s">
        <v>9</v>
      </c>
      <c r="Z3" s="4" t="s">
        <v>3</v>
      </c>
      <c r="AA3" s="4"/>
      <c r="AB3" s="3" t="s">
        <v>2</v>
      </c>
      <c r="AC3" s="5" t="s">
        <v>9</v>
      </c>
      <c r="AD3" s="3" t="s">
        <v>4</v>
      </c>
      <c r="AE3" s="3"/>
      <c r="AF3" s="3"/>
    </row>
    <row r="4" spans="1:32" ht="15.6">
      <c r="A4" s="6">
        <v>1</v>
      </c>
      <c r="B4" s="6">
        <v>0</v>
      </c>
      <c r="C4" s="6">
        <f>IF(D4=1,C3+1,C3)</f>
        <v>1</v>
      </c>
      <c r="D4" s="6">
        <f>IF(D3&lt;7,D3+1,1)</f>
        <v>1</v>
      </c>
      <c r="E4" s="6">
        <f>SIN(2*PI()*A4/14)</f>
        <v>0.43388373911755812</v>
      </c>
      <c r="F4" s="6">
        <f ca="1">E4*NORMINV(RAND(),12,1)</f>
        <v>5.8363427412034907</v>
      </c>
      <c r="G4" s="6">
        <f ca="1">IF(OR(C4=$B$1,C4=$B$2,C4=$A$2,C4=$C$2,C4=$D$2),IF(D4=1,NORMINV(RAND(),10,2),IF(D4=2,NORMINV(RAND(),15,2),IF(D4=3,NORMINV(RAND(),25,2),IF(D4=4,NORMINV(RAND(),35,2),IF(D4=5,NORMINV(RAND(),25,2),IF(D4=6,NORMINV(RAND(),15,2),IF(D4=7,NORMINV(RAND(),10,2),0)))))))*$E$1,0)</f>
        <v>8.0136980454541504</v>
      </c>
      <c r="H4" s="6">
        <f ca="1">NORMINV(RAND(),0,2)</f>
        <v>-0.15024471034860931</v>
      </c>
      <c r="I4" s="6">
        <f>365-B4*40</f>
        <v>365</v>
      </c>
      <c r="J4" s="6">
        <f ca="1">SUM(F4:I4)</f>
        <v>378.69979607630904</v>
      </c>
      <c r="K4" s="6">
        <f ca="1">J5</f>
        <v>384.94232160727472</v>
      </c>
      <c r="L4" s="6">
        <v>354.79391669166915</v>
      </c>
      <c r="M4" s="6">
        <f>L5</f>
        <v>364.22191669166915</v>
      </c>
      <c r="N4" s="6">
        <v>1</v>
      </c>
      <c r="X4" s="3">
        <v>1</v>
      </c>
      <c r="Y4" s="3">
        <f t="shared" ref="Y4:Y35" si="1">B4</f>
        <v>0</v>
      </c>
      <c r="Z4" s="4">
        <f>L4</f>
        <v>354.79391669166915</v>
      </c>
      <c r="AA4" s="4">
        <f>Z5</f>
        <v>364.22191669166915</v>
      </c>
      <c r="AB4" s="3">
        <v>1</v>
      </c>
      <c r="AC4" s="3">
        <v>0</v>
      </c>
      <c r="AD4" s="3">
        <f t="shared" ref="AD4:AD35" ca="1" si="2">J4</f>
        <v>378.69979607630904</v>
      </c>
      <c r="AE4" s="3">
        <f ca="1">AD5</f>
        <v>384.94232160727472</v>
      </c>
      <c r="AF4" s="3"/>
    </row>
    <row r="5" spans="1:32" ht="15.6">
      <c r="A5" s="6">
        <v>2</v>
      </c>
      <c r="B5" s="6">
        <v>5.0000000000000001E-3</v>
      </c>
      <c r="C5" s="6">
        <f t="shared" ref="C5:C68" si="3">IF(D5=1,C4+1,C4)</f>
        <v>1</v>
      </c>
      <c r="D5" s="6">
        <f t="shared" ref="D5:D68" si="4">IF(D4&lt;7,D4+1,1)</f>
        <v>2</v>
      </c>
      <c r="E5" s="6">
        <f t="shared" ref="E5:E52" si="5">SIN(2*PI()*A5/14)</f>
        <v>0.7818314824680298</v>
      </c>
      <c r="F5" s="6">
        <f t="shared" ref="F5:F52" ca="1" si="6">E5*NORMINV(RAND(),12,1)</f>
        <v>8.9112397663456431</v>
      </c>
      <c r="G5" s="6">
        <f t="shared" ref="G5:G52" ca="1" si="7">IF(OR(C5=$B$1,C5=$B$2,C5=$A$2,C5=$C$2,C5=$D$2),IF(D5=1,NORMINV(RAND(),10,2),IF(D5=2,NORMINV(RAND(),15,2),IF(D5=3,NORMINV(RAND(),25,2),IF(D5=4,NORMINV(RAND(),35,2),IF(D5=5,NORMINV(RAND(),25,2),IF(D5=6,NORMINV(RAND(),15,2),IF(D5=7,NORMINV(RAND(),10,2),0)))))))*$E$1,0)</f>
        <v>9.7443947231108616</v>
      </c>
      <c r="H5" s="6">
        <f t="shared" ref="H5:H68" ca="1" si="8">NORMINV(RAND(),0,2)</f>
        <v>1.486687117818223</v>
      </c>
      <c r="I5" s="6">
        <f t="shared" ref="I5:I52" si="9">365-B5*40</f>
        <v>364.8</v>
      </c>
      <c r="J5" s="6">
        <f t="shared" ref="J5:J68" ca="1" si="10">SUM(F5:I5)</f>
        <v>384.94232160727472</v>
      </c>
      <c r="K5" s="6">
        <f t="shared" ref="K5:K68" ca="1" si="11">J6</f>
        <v>393.29610148953333</v>
      </c>
      <c r="L5" s="6">
        <v>364.22191669166915</v>
      </c>
      <c r="M5" s="6">
        <f t="shared" ref="M5:M68" si="12">L6</f>
        <v>368.31091669166915</v>
      </c>
      <c r="N5" s="6">
        <v>2</v>
      </c>
      <c r="X5" s="3">
        <v>2</v>
      </c>
      <c r="Y5" s="3">
        <f t="shared" si="1"/>
        <v>5.0000000000000001E-3</v>
      </c>
      <c r="Z5" s="4">
        <f t="shared" ref="Z5:Z68" si="13">L5</f>
        <v>364.22191669166915</v>
      </c>
      <c r="AA5" s="4">
        <f t="shared" ref="AA5:AA68" si="14">Z6</f>
        <v>368.31091669166915</v>
      </c>
      <c r="AB5" s="3">
        <v>2</v>
      </c>
      <c r="AC5" s="3">
        <v>5.0000000000000001E-3</v>
      </c>
      <c r="AD5" s="3">
        <f t="shared" ca="1" si="2"/>
        <v>384.94232160727472</v>
      </c>
      <c r="AE5" s="3">
        <f t="shared" ref="AE5:AE68" ca="1" si="15">AD6</f>
        <v>393.29610148953333</v>
      </c>
      <c r="AF5" s="3"/>
    </row>
    <row r="6" spans="1:32" ht="15.6">
      <c r="A6" s="6">
        <v>3</v>
      </c>
      <c r="B6" s="6">
        <v>0.01</v>
      </c>
      <c r="C6" s="6">
        <f t="shared" si="3"/>
        <v>1</v>
      </c>
      <c r="D6" s="6">
        <f t="shared" si="4"/>
        <v>3</v>
      </c>
      <c r="E6" s="6">
        <f t="shared" si="5"/>
        <v>0.97492791218182362</v>
      </c>
      <c r="F6" s="6">
        <f t="shared" ca="1" si="6"/>
        <v>10.463180728945572</v>
      </c>
      <c r="G6" s="6">
        <f t="shared" ca="1" si="7"/>
        <v>19.662128898991735</v>
      </c>
      <c r="H6" s="6">
        <f t="shared" ca="1" si="8"/>
        <v>-1.429208138403995</v>
      </c>
      <c r="I6" s="6">
        <f t="shared" si="9"/>
        <v>364.6</v>
      </c>
      <c r="J6" s="6">
        <f t="shared" ca="1" si="10"/>
        <v>393.29610148953333</v>
      </c>
      <c r="K6" s="6">
        <f t="shared" ca="1" si="11"/>
        <v>398.27427259468021</v>
      </c>
      <c r="L6" s="6">
        <v>368.31091669166915</v>
      </c>
      <c r="M6" s="6">
        <f t="shared" si="12"/>
        <v>371.75091669166915</v>
      </c>
      <c r="N6" s="6">
        <v>3</v>
      </c>
      <c r="X6" s="3">
        <v>3</v>
      </c>
      <c r="Y6" s="3">
        <f t="shared" si="1"/>
        <v>0.01</v>
      </c>
      <c r="Z6" s="4">
        <f t="shared" si="13"/>
        <v>368.31091669166915</v>
      </c>
      <c r="AA6" s="4">
        <f t="shared" si="14"/>
        <v>371.75091669166915</v>
      </c>
      <c r="AB6" s="3">
        <v>3</v>
      </c>
      <c r="AC6" s="3">
        <v>0.01</v>
      </c>
      <c r="AD6" s="3">
        <f t="shared" ca="1" si="2"/>
        <v>393.29610148953333</v>
      </c>
      <c r="AE6" s="3">
        <f t="shared" ca="1" si="15"/>
        <v>398.27427259468021</v>
      </c>
      <c r="AF6" s="3"/>
    </row>
    <row r="7" spans="1:32" ht="15.6">
      <c r="A7" s="6">
        <v>4</v>
      </c>
      <c r="B7" s="6">
        <v>1.4999999999999999E-2</v>
      </c>
      <c r="C7" s="6">
        <f t="shared" si="3"/>
        <v>1</v>
      </c>
      <c r="D7" s="6">
        <f t="shared" si="4"/>
        <v>4</v>
      </c>
      <c r="E7" s="6">
        <f t="shared" si="5"/>
        <v>0.97492791218182362</v>
      </c>
      <c r="F7" s="6">
        <f t="shared" ca="1" si="6"/>
        <v>10.138633210964173</v>
      </c>
      <c r="G7" s="6">
        <f t="shared" ca="1" si="7"/>
        <v>25.870404687763411</v>
      </c>
      <c r="H7" s="6">
        <f t="shared" ca="1" si="8"/>
        <v>-2.1347653040473542</v>
      </c>
      <c r="I7" s="6">
        <f t="shared" si="9"/>
        <v>364.4</v>
      </c>
      <c r="J7" s="6">
        <f t="shared" ca="1" si="10"/>
        <v>398.27427259468021</v>
      </c>
      <c r="K7" s="6">
        <f t="shared" ca="1" si="11"/>
        <v>389.40573093178523</v>
      </c>
      <c r="L7" s="6">
        <v>371.75091669166915</v>
      </c>
      <c r="M7" s="6">
        <f t="shared" si="12"/>
        <v>361.91291669166918</v>
      </c>
      <c r="N7" s="6">
        <v>4</v>
      </c>
      <c r="X7" s="3">
        <v>4</v>
      </c>
      <c r="Y7" s="3">
        <f t="shared" si="1"/>
        <v>1.4999999999999999E-2</v>
      </c>
      <c r="Z7" s="4">
        <f t="shared" si="13"/>
        <v>371.75091669166915</v>
      </c>
      <c r="AA7" s="4">
        <f t="shared" si="14"/>
        <v>361.91291669166918</v>
      </c>
      <c r="AB7" s="3">
        <v>4</v>
      </c>
      <c r="AC7" s="3">
        <v>1.4999999999999999E-2</v>
      </c>
      <c r="AD7" s="3">
        <f t="shared" ca="1" si="2"/>
        <v>398.27427259468021</v>
      </c>
      <c r="AE7" s="3">
        <f t="shared" ca="1" si="15"/>
        <v>389.40573093178523</v>
      </c>
      <c r="AF7" s="3"/>
    </row>
    <row r="8" spans="1:32" ht="15.6">
      <c r="A8" s="6">
        <v>5</v>
      </c>
      <c r="B8" s="6">
        <v>0.02</v>
      </c>
      <c r="C8" s="6">
        <f t="shared" si="3"/>
        <v>1</v>
      </c>
      <c r="D8" s="6">
        <f t="shared" si="4"/>
        <v>5</v>
      </c>
      <c r="E8" s="6">
        <f t="shared" si="5"/>
        <v>0.78183148246802991</v>
      </c>
      <c r="F8" s="6">
        <f t="shared" ca="1" si="6"/>
        <v>8.8077100617073629</v>
      </c>
      <c r="G8" s="6">
        <f t="shared" ca="1" si="7"/>
        <v>17.512645454482648</v>
      </c>
      <c r="H8" s="6">
        <f t="shared" ca="1" si="8"/>
        <v>-1.1146245844047655</v>
      </c>
      <c r="I8" s="6">
        <f t="shared" si="9"/>
        <v>364.2</v>
      </c>
      <c r="J8" s="6">
        <f t="shared" ca="1" si="10"/>
        <v>389.40573093178523</v>
      </c>
      <c r="K8" s="6">
        <f t="shared" ca="1" si="11"/>
        <v>379.73548144592331</v>
      </c>
      <c r="L8" s="6">
        <v>361.91291669166918</v>
      </c>
      <c r="M8" s="6">
        <f t="shared" si="12"/>
        <v>366.33891669166917</v>
      </c>
      <c r="N8" s="6">
        <v>5</v>
      </c>
      <c r="X8" s="3">
        <v>5</v>
      </c>
      <c r="Y8" s="3">
        <f t="shared" si="1"/>
        <v>0.02</v>
      </c>
      <c r="Z8" s="4">
        <f t="shared" si="13"/>
        <v>361.91291669166918</v>
      </c>
      <c r="AA8" s="4">
        <f t="shared" si="14"/>
        <v>366.33891669166917</v>
      </c>
      <c r="AB8" s="3">
        <v>5</v>
      </c>
      <c r="AC8" s="3">
        <v>0.02</v>
      </c>
      <c r="AD8" s="3">
        <f t="shared" ca="1" si="2"/>
        <v>389.40573093178523</v>
      </c>
      <c r="AE8" s="3">
        <f t="shared" ca="1" si="15"/>
        <v>379.73548144592331</v>
      </c>
      <c r="AF8" s="3"/>
    </row>
    <row r="9" spans="1:32" ht="15.6">
      <c r="A9" s="6">
        <v>6</v>
      </c>
      <c r="B9" s="6">
        <v>2.5000000000000001E-2</v>
      </c>
      <c r="C9" s="6">
        <f t="shared" si="3"/>
        <v>1</v>
      </c>
      <c r="D9" s="6">
        <f t="shared" si="4"/>
        <v>6</v>
      </c>
      <c r="E9" s="6">
        <f t="shared" si="5"/>
        <v>0.43388373911755823</v>
      </c>
      <c r="F9" s="6">
        <f t="shared" ca="1" si="6"/>
        <v>5.6303745373272669</v>
      </c>
      <c r="G9" s="6">
        <f t="shared" ca="1" si="7"/>
        <v>9.9388362574668214</v>
      </c>
      <c r="H9" s="6">
        <f t="shared" ca="1" si="8"/>
        <v>0.16627065112923239</v>
      </c>
      <c r="I9" s="6">
        <f t="shared" si="9"/>
        <v>364</v>
      </c>
      <c r="J9" s="6">
        <f t="shared" ca="1" si="10"/>
        <v>379.73548144592331</v>
      </c>
      <c r="K9" s="6">
        <f t="shared" ca="1" si="11"/>
        <v>369.97759325007343</v>
      </c>
      <c r="L9" s="6">
        <v>366.33891669166917</v>
      </c>
      <c r="M9" s="6">
        <f t="shared" si="12"/>
        <v>363.88591669166914</v>
      </c>
      <c r="N9" s="6">
        <v>6</v>
      </c>
      <c r="X9" s="3">
        <v>6</v>
      </c>
      <c r="Y9" s="3">
        <f t="shared" si="1"/>
        <v>2.5000000000000001E-2</v>
      </c>
      <c r="Z9" s="4">
        <f t="shared" si="13"/>
        <v>366.33891669166917</v>
      </c>
      <c r="AA9" s="4">
        <f t="shared" si="14"/>
        <v>363.88591669166914</v>
      </c>
      <c r="AB9" s="3">
        <v>6</v>
      </c>
      <c r="AC9" s="3">
        <v>2.5000000000000001E-2</v>
      </c>
      <c r="AD9" s="3">
        <f t="shared" ca="1" si="2"/>
        <v>379.73548144592331</v>
      </c>
      <c r="AE9" s="3">
        <f t="shared" ca="1" si="15"/>
        <v>369.97759325007343</v>
      </c>
      <c r="AF9" s="3"/>
    </row>
    <row r="10" spans="1:32" ht="15.6">
      <c r="A10" s="6">
        <v>7</v>
      </c>
      <c r="B10" s="6">
        <v>0.03</v>
      </c>
      <c r="C10" s="6">
        <f t="shared" si="3"/>
        <v>1</v>
      </c>
      <c r="D10" s="6">
        <f t="shared" si="4"/>
        <v>7</v>
      </c>
      <c r="E10" s="6">
        <f t="shared" si="5"/>
        <v>1.22514845490862E-16</v>
      </c>
      <c r="F10" s="6">
        <f t="shared" ca="1" si="6"/>
        <v>1.4781835297007849E-15</v>
      </c>
      <c r="G10" s="6">
        <f t="shared" ca="1" si="7"/>
        <v>7.7207093090218342</v>
      </c>
      <c r="H10" s="6">
        <f t="shared" ca="1" si="8"/>
        <v>-1.5431160589484008</v>
      </c>
      <c r="I10" s="6">
        <f t="shared" si="9"/>
        <v>363.8</v>
      </c>
      <c r="J10" s="6">
        <f t="shared" ca="1" si="10"/>
        <v>369.97759325007343</v>
      </c>
      <c r="K10" s="6">
        <f t="shared" ca="1" si="11"/>
        <v>354.83203216468371</v>
      </c>
      <c r="L10" s="6">
        <v>363.88591669166914</v>
      </c>
      <c r="M10" s="6">
        <f t="shared" si="12"/>
        <v>363.71691669166916</v>
      </c>
      <c r="N10" s="6">
        <v>7</v>
      </c>
      <c r="X10" s="3">
        <v>7</v>
      </c>
      <c r="Y10" s="3">
        <f t="shared" si="1"/>
        <v>0.03</v>
      </c>
      <c r="Z10" s="4">
        <f t="shared" si="13"/>
        <v>363.88591669166914</v>
      </c>
      <c r="AA10" s="4">
        <f t="shared" si="14"/>
        <v>363.71691669166916</v>
      </c>
      <c r="AB10" s="3">
        <v>7</v>
      </c>
      <c r="AC10" s="3">
        <v>0.03</v>
      </c>
      <c r="AD10" s="3">
        <f t="shared" ca="1" si="2"/>
        <v>369.97759325007343</v>
      </c>
      <c r="AE10" s="3">
        <f t="shared" ca="1" si="15"/>
        <v>354.83203216468371</v>
      </c>
      <c r="AF10" s="3"/>
    </row>
    <row r="11" spans="1:32" ht="15.6">
      <c r="A11" s="6">
        <v>8</v>
      </c>
      <c r="B11" s="6">
        <v>3.5000000000000003E-2</v>
      </c>
      <c r="C11" s="6">
        <f t="shared" si="3"/>
        <v>2</v>
      </c>
      <c r="D11" s="6">
        <f t="shared" si="4"/>
        <v>1</v>
      </c>
      <c r="E11" s="6">
        <f t="shared" si="5"/>
        <v>-0.43388373911755801</v>
      </c>
      <c r="F11" s="6">
        <f t="shared" ca="1" si="6"/>
        <v>-6.0674132414514323</v>
      </c>
      <c r="G11" s="6">
        <f t="shared" ca="1" si="7"/>
        <v>0</v>
      </c>
      <c r="H11" s="6">
        <f t="shared" ca="1" si="8"/>
        <v>-2.7005545938648767</v>
      </c>
      <c r="I11" s="6">
        <f t="shared" si="9"/>
        <v>363.6</v>
      </c>
      <c r="J11" s="6">
        <f t="shared" ca="1" si="10"/>
        <v>354.83203216468371</v>
      </c>
      <c r="K11" s="6">
        <f t="shared" ca="1" si="11"/>
        <v>354.26535188199824</v>
      </c>
      <c r="L11" s="6">
        <v>363.71691669166916</v>
      </c>
      <c r="M11" s="6">
        <f t="shared" si="12"/>
        <v>360.27791669166913</v>
      </c>
      <c r="N11" s="6">
        <v>8</v>
      </c>
      <c r="X11" s="3">
        <v>8</v>
      </c>
      <c r="Y11" s="3">
        <f t="shared" si="1"/>
        <v>3.5000000000000003E-2</v>
      </c>
      <c r="Z11" s="4">
        <f t="shared" si="13"/>
        <v>363.71691669166916</v>
      </c>
      <c r="AA11" s="4">
        <f t="shared" si="14"/>
        <v>360.27791669166913</v>
      </c>
      <c r="AB11" s="3">
        <v>8</v>
      </c>
      <c r="AC11" s="3">
        <v>3.5000000000000003E-2</v>
      </c>
      <c r="AD11" s="3">
        <f t="shared" ca="1" si="2"/>
        <v>354.83203216468371</v>
      </c>
      <c r="AE11" s="3">
        <f t="shared" ca="1" si="15"/>
        <v>354.26535188199824</v>
      </c>
      <c r="AF11" s="3"/>
    </row>
    <row r="12" spans="1:32" ht="15.6">
      <c r="A12" s="6">
        <v>9</v>
      </c>
      <c r="B12" s="6">
        <v>0.04</v>
      </c>
      <c r="C12" s="6">
        <f t="shared" si="3"/>
        <v>2</v>
      </c>
      <c r="D12" s="6">
        <f t="shared" si="4"/>
        <v>2</v>
      </c>
      <c r="E12" s="6">
        <f t="shared" si="5"/>
        <v>-0.78183148246802969</v>
      </c>
      <c r="F12" s="6">
        <f t="shared" ca="1" si="6"/>
        <v>-9.5062722704536107</v>
      </c>
      <c r="G12" s="6">
        <f t="shared" ca="1" si="7"/>
        <v>0</v>
      </c>
      <c r="H12" s="6">
        <f t="shared" ca="1" si="8"/>
        <v>0.37162415245185332</v>
      </c>
      <c r="I12" s="6">
        <f t="shared" si="9"/>
        <v>363.4</v>
      </c>
      <c r="J12" s="6">
        <f t="shared" ca="1" si="10"/>
        <v>354.26535188199824</v>
      </c>
      <c r="K12" s="6">
        <f t="shared" ca="1" si="11"/>
        <v>354.31718319394867</v>
      </c>
      <c r="L12" s="6">
        <v>360.27791669166913</v>
      </c>
      <c r="M12" s="6">
        <f t="shared" si="12"/>
        <v>372.08691669166916</v>
      </c>
      <c r="N12" s="6">
        <v>9</v>
      </c>
      <c r="X12" s="3">
        <v>9</v>
      </c>
      <c r="Y12" s="3">
        <f t="shared" si="1"/>
        <v>0.04</v>
      </c>
      <c r="Z12" s="4">
        <f t="shared" si="13"/>
        <v>360.27791669166913</v>
      </c>
      <c r="AA12" s="4">
        <f t="shared" si="14"/>
        <v>372.08691669166916</v>
      </c>
      <c r="AB12" s="3">
        <v>9</v>
      </c>
      <c r="AC12" s="3">
        <v>0.04</v>
      </c>
      <c r="AD12" s="3">
        <f t="shared" ca="1" si="2"/>
        <v>354.26535188199824</v>
      </c>
      <c r="AE12" s="3">
        <f t="shared" ca="1" si="15"/>
        <v>354.31718319394867</v>
      </c>
      <c r="AF12" s="3"/>
    </row>
    <row r="13" spans="1:32" ht="15.6">
      <c r="A13" s="6">
        <v>10</v>
      </c>
      <c r="B13" s="6">
        <v>4.4999999999999998E-2</v>
      </c>
      <c r="C13" s="6">
        <f t="shared" si="3"/>
        <v>2</v>
      </c>
      <c r="D13" s="6">
        <f t="shared" si="4"/>
        <v>3</v>
      </c>
      <c r="E13" s="6">
        <f t="shared" si="5"/>
        <v>-0.97492791218182362</v>
      </c>
      <c r="F13" s="6">
        <f t="shared" ca="1" si="6"/>
        <v>-9.7019324830745131</v>
      </c>
      <c r="G13" s="6">
        <f t="shared" ca="1" si="7"/>
        <v>0</v>
      </c>
      <c r="H13" s="6">
        <f t="shared" ca="1" si="8"/>
        <v>0.81911567702318755</v>
      </c>
      <c r="I13" s="6">
        <f t="shared" si="9"/>
        <v>363.2</v>
      </c>
      <c r="J13" s="6">
        <f t="shared" ca="1" si="10"/>
        <v>354.31718319394867</v>
      </c>
      <c r="K13" s="6">
        <f t="shared" ca="1" si="11"/>
        <v>351.26519612789758</v>
      </c>
      <c r="L13" s="6">
        <v>372.08691669166916</v>
      </c>
      <c r="M13" s="6">
        <f t="shared" si="12"/>
        <v>358.13691669166917</v>
      </c>
      <c r="N13" s="6">
        <v>10</v>
      </c>
      <c r="X13" s="3">
        <v>10</v>
      </c>
      <c r="Y13" s="3">
        <f t="shared" si="1"/>
        <v>4.4999999999999998E-2</v>
      </c>
      <c r="Z13" s="4">
        <f t="shared" si="13"/>
        <v>372.08691669166916</v>
      </c>
      <c r="AA13" s="4">
        <f t="shared" si="14"/>
        <v>358.13691669166917</v>
      </c>
      <c r="AB13" s="3">
        <v>10</v>
      </c>
      <c r="AC13" s="3">
        <v>4.4999999999999998E-2</v>
      </c>
      <c r="AD13" s="3">
        <f t="shared" ca="1" si="2"/>
        <v>354.31718319394867</v>
      </c>
      <c r="AE13" s="3">
        <f t="shared" ca="1" si="15"/>
        <v>351.26519612789758</v>
      </c>
      <c r="AF13" s="3"/>
    </row>
    <row r="14" spans="1:32" ht="15.6">
      <c r="A14" s="6">
        <v>11</v>
      </c>
      <c r="B14" s="6">
        <v>0.05</v>
      </c>
      <c r="C14" s="6">
        <f t="shared" si="3"/>
        <v>2</v>
      </c>
      <c r="D14" s="6">
        <f t="shared" si="4"/>
        <v>4</v>
      </c>
      <c r="E14" s="6">
        <f t="shared" si="5"/>
        <v>-0.97492791218182384</v>
      </c>
      <c r="F14" s="6">
        <f t="shared" ca="1" si="6"/>
        <v>-11.567805753271754</v>
      </c>
      <c r="G14" s="6">
        <f t="shared" ca="1" si="7"/>
        <v>0</v>
      </c>
      <c r="H14" s="6">
        <f t="shared" ca="1" si="8"/>
        <v>-0.16699811883064686</v>
      </c>
      <c r="I14" s="6">
        <f t="shared" si="9"/>
        <v>363</v>
      </c>
      <c r="J14" s="6">
        <f t="shared" ca="1" si="10"/>
        <v>351.26519612789758</v>
      </c>
      <c r="K14" s="6">
        <f t="shared" ca="1" si="11"/>
        <v>357.19610939858171</v>
      </c>
      <c r="L14" s="6">
        <v>358.13691669166917</v>
      </c>
      <c r="M14" s="6">
        <f t="shared" si="12"/>
        <v>357.48791669166917</v>
      </c>
      <c r="N14" s="6">
        <v>11</v>
      </c>
      <c r="X14" s="3">
        <v>11</v>
      </c>
      <c r="Y14" s="3">
        <f t="shared" si="1"/>
        <v>0.05</v>
      </c>
      <c r="Z14" s="4">
        <f t="shared" si="13"/>
        <v>358.13691669166917</v>
      </c>
      <c r="AA14" s="4">
        <f t="shared" si="14"/>
        <v>357.48791669166917</v>
      </c>
      <c r="AB14" s="3">
        <v>11</v>
      </c>
      <c r="AC14" s="3">
        <v>0.05</v>
      </c>
      <c r="AD14" s="3">
        <f t="shared" ca="1" si="2"/>
        <v>351.26519612789758</v>
      </c>
      <c r="AE14" s="3">
        <f t="shared" ca="1" si="15"/>
        <v>357.19610939858171</v>
      </c>
      <c r="AF14" s="3"/>
    </row>
    <row r="15" spans="1:32" ht="15.6">
      <c r="A15" s="6">
        <v>12</v>
      </c>
      <c r="B15" s="6">
        <v>5.5E-2</v>
      </c>
      <c r="C15" s="6">
        <f t="shared" si="3"/>
        <v>2</v>
      </c>
      <c r="D15" s="6">
        <f t="shared" si="4"/>
        <v>5</v>
      </c>
      <c r="E15" s="6">
        <f t="shared" si="5"/>
        <v>-0.78183148246802991</v>
      </c>
      <c r="F15" s="6">
        <f t="shared" ca="1" si="6"/>
        <v>-8.2151391524130037</v>
      </c>
      <c r="G15" s="6">
        <f t="shared" ca="1" si="7"/>
        <v>0</v>
      </c>
      <c r="H15" s="6">
        <f t="shared" ca="1" si="8"/>
        <v>2.6112485509947048</v>
      </c>
      <c r="I15" s="6">
        <f t="shared" si="9"/>
        <v>362.8</v>
      </c>
      <c r="J15" s="6">
        <f t="shared" ca="1" si="10"/>
        <v>357.19610939858171</v>
      </c>
      <c r="K15" s="6">
        <f t="shared" ca="1" si="11"/>
        <v>356.18684762491966</v>
      </c>
      <c r="L15" s="6">
        <v>357.48791669166917</v>
      </c>
      <c r="M15" s="6">
        <f t="shared" si="12"/>
        <v>364.22191669166915</v>
      </c>
      <c r="N15" s="6">
        <v>12</v>
      </c>
      <c r="X15" s="3">
        <v>12</v>
      </c>
      <c r="Y15" s="3">
        <f t="shared" si="1"/>
        <v>5.5E-2</v>
      </c>
      <c r="Z15" s="4">
        <f t="shared" si="13"/>
        <v>357.48791669166917</v>
      </c>
      <c r="AA15" s="4">
        <f t="shared" si="14"/>
        <v>364.22191669166915</v>
      </c>
      <c r="AB15" s="3">
        <v>12</v>
      </c>
      <c r="AC15" s="3">
        <v>5.5E-2</v>
      </c>
      <c r="AD15" s="3">
        <f t="shared" ca="1" si="2"/>
        <v>357.19610939858171</v>
      </c>
      <c r="AE15" s="3">
        <f t="shared" ca="1" si="15"/>
        <v>356.18684762491966</v>
      </c>
      <c r="AF15" s="3"/>
    </row>
    <row r="16" spans="1:32" ht="15.6">
      <c r="A16" s="6">
        <v>13</v>
      </c>
      <c r="B16" s="6">
        <v>0.06</v>
      </c>
      <c r="C16" s="6">
        <f t="shared" si="3"/>
        <v>2</v>
      </c>
      <c r="D16" s="6">
        <f t="shared" si="4"/>
        <v>6</v>
      </c>
      <c r="E16" s="6">
        <f t="shared" si="5"/>
        <v>-0.43388373911755751</v>
      </c>
      <c r="F16" s="6">
        <f t="shared" ca="1" si="6"/>
        <v>-4.7178162997780815</v>
      </c>
      <c r="G16" s="6">
        <f t="shared" ca="1" si="7"/>
        <v>0</v>
      </c>
      <c r="H16" s="6">
        <f t="shared" ca="1" si="8"/>
        <v>-1.6953360753022566</v>
      </c>
      <c r="I16" s="6">
        <f t="shared" si="9"/>
        <v>362.6</v>
      </c>
      <c r="J16" s="6">
        <f t="shared" ca="1" si="10"/>
        <v>356.18684762491966</v>
      </c>
      <c r="K16" s="6">
        <f t="shared" ca="1" si="11"/>
        <v>359.58483631146771</v>
      </c>
      <c r="L16" s="6">
        <v>364.22191669166915</v>
      </c>
      <c r="M16" s="6">
        <f t="shared" si="12"/>
        <v>374.22791669166918</v>
      </c>
      <c r="N16" s="6">
        <v>13</v>
      </c>
      <c r="X16" s="3">
        <v>13</v>
      </c>
      <c r="Y16" s="3">
        <f t="shared" si="1"/>
        <v>0.06</v>
      </c>
      <c r="Z16" s="4">
        <f t="shared" si="13"/>
        <v>364.22191669166915</v>
      </c>
      <c r="AA16" s="4">
        <f t="shared" si="14"/>
        <v>374.22791669166918</v>
      </c>
      <c r="AB16" s="3">
        <v>13</v>
      </c>
      <c r="AC16" s="3">
        <v>0.06</v>
      </c>
      <c r="AD16" s="3">
        <f t="shared" ca="1" si="2"/>
        <v>356.18684762491966</v>
      </c>
      <c r="AE16" s="3">
        <f t="shared" ca="1" si="15"/>
        <v>359.58483631146771</v>
      </c>
      <c r="AF16" s="3"/>
    </row>
    <row r="17" spans="1:32" ht="15.6">
      <c r="A17" s="6">
        <v>14</v>
      </c>
      <c r="B17" s="6">
        <v>6.5000000000000002E-2</v>
      </c>
      <c r="C17" s="6">
        <f t="shared" si="3"/>
        <v>2</v>
      </c>
      <c r="D17" s="6">
        <f t="shared" si="4"/>
        <v>7</v>
      </c>
      <c r="E17" s="6">
        <f t="shared" si="5"/>
        <v>-2.45029690981724E-16</v>
      </c>
      <c r="F17" s="6">
        <f t="shared" ca="1" si="6"/>
        <v>-2.5859903386843997E-15</v>
      </c>
      <c r="G17" s="6">
        <f t="shared" ca="1" si="7"/>
        <v>0</v>
      </c>
      <c r="H17" s="6">
        <f t="shared" ca="1" si="8"/>
        <v>-2.8151636885322615</v>
      </c>
      <c r="I17" s="6">
        <f t="shared" si="9"/>
        <v>362.4</v>
      </c>
      <c r="J17" s="6">
        <f t="shared" ca="1" si="10"/>
        <v>359.58483631146771</v>
      </c>
      <c r="K17" s="6">
        <f t="shared" ca="1" si="11"/>
        <v>366.1255884352525</v>
      </c>
      <c r="L17" s="6">
        <v>374.22791669166918</v>
      </c>
      <c r="M17" s="6">
        <f t="shared" si="12"/>
        <v>368.47991669166919</v>
      </c>
      <c r="N17" s="6">
        <v>14</v>
      </c>
      <c r="X17" s="3">
        <v>14</v>
      </c>
      <c r="Y17" s="3">
        <f t="shared" si="1"/>
        <v>6.5000000000000002E-2</v>
      </c>
      <c r="Z17" s="4">
        <f t="shared" si="13"/>
        <v>374.22791669166918</v>
      </c>
      <c r="AA17" s="4">
        <f t="shared" si="14"/>
        <v>368.47991669166919</v>
      </c>
      <c r="AB17" s="3">
        <v>14</v>
      </c>
      <c r="AC17" s="3">
        <v>6.5000000000000002E-2</v>
      </c>
      <c r="AD17" s="3">
        <f t="shared" ca="1" si="2"/>
        <v>359.58483631146771</v>
      </c>
      <c r="AE17" s="3">
        <f t="shared" ca="1" si="15"/>
        <v>366.1255884352525</v>
      </c>
      <c r="AF17" s="3"/>
    </row>
    <row r="18" spans="1:32" ht="15.6">
      <c r="A18" s="6">
        <v>15</v>
      </c>
      <c r="B18" s="6">
        <v>7.0000000000000007E-2</v>
      </c>
      <c r="C18" s="6">
        <f t="shared" si="3"/>
        <v>3</v>
      </c>
      <c r="D18" s="6">
        <f t="shared" si="4"/>
        <v>1</v>
      </c>
      <c r="E18" s="6">
        <f t="shared" si="5"/>
        <v>0.43388373911755707</v>
      </c>
      <c r="F18" s="6">
        <f t="shared" ca="1" si="6"/>
        <v>5.9181821223527304</v>
      </c>
      <c r="G18" s="6">
        <f t="shared" ca="1" si="7"/>
        <v>0</v>
      </c>
      <c r="H18" s="6">
        <f t="shared" ca="1" si="8"/>
        <v>-1.9925936871002445</v>
      </c>
      <c r="I18" s="6">
        <f t="shared" si="9"/>
        <v>362.2</v>
      </c>
      <c r="J18" s="6">
        <f t="shared" ca="1" si="10"/>
        <v>366.1255884352525</v>
      </c>
      <c r="K18" s="6">
        <f t="shared" ca="1" si="11"/>
        <v>374.93059034062787</v>
      </c>
      <c r="L18" s="6">
        <v>368.47991669166919</v>
      </c>
      <c r="M18" s="6">
        <f t="shared" si="12"/>
        <v>390.46291669166914</v>
      </c>
      <c r="N18" s="6">
        <v>15</v>
      </c>
      <c r="X18" s="3">
        <v>15</v>
      </c>
      <c r="Y18" s="3">
        <f t="shared" si="1"/>
        <v>7.0000000000000007E-2</v>
      </c>
      <c r="Z18" s="4">
        <f t="shared" si="13"/>
        <v>368.47991669166919</v>
      </c>
      <c r="AA18" s="4">
        <f t="shared" si="14"/>
        <v>390.46291669166914</v>
      </c>
      <c r="AB18" s="3">
        <v>15</v>
      </c>
      <c r="AC18" s="3">
        <v>7.0000000000000007E-2</v>
      </c>
      <c r="AD18" s="3">
        <f t="shared" ca="1" si="2"/>
        <v>366.1255884352525</v>
      </c>
      <c r="AE18" s="3">
        <f t="shared" ca="1" si="15"/>
        <v>374.93059034062787</v>
      </c>
      <c r="AF18" s="3"/>
    </row>
    <row r="19" spans="1:32" ht="15.6">
      <c r="A19" s="6">
        <v>16</v>
      </c>
      <c r="B19" s="6">
        <v>7.4999999999999997E-2</v>
      </c>
      <c r="C19" s="6">
        <f t="shared" si="3"/>
        <v>3</v>
      </c>
      <c r="D19" s="6">
        <f t="shared" si="4"/>
        <v>2</v>
      </c>
      <c r="E19" s="6">
        <f t="shared" si="5"/>
        <v>0.78183148246802958</v>
      </c>
      <c r="F19" s="6">
        <f t="shared" ca="1" si="6"/>
        <v>9.7639763968523745</v>
      </c>
      <c r="G19" s="6">
        <f t="shared" ca="1" si="7"/>
        <v>0</v>
      </c>
      <c r="H19" s="6">
        <f t="shared" ca="1" si="8"/>
        <v>3.1666139437754879</v>
      </c>
      <c r="I19" s="6">
        <f t="shared" si="9"/>
        <v>362</v>
      </c>
      <c r="J19" s="6">
        <f t="shared" ca="1" si="10"/>
        <v>374.93059034062787</v>
      </c>
      <c r="K19" s="6">
        <f t="shared" ca="1" si="11"/>
        <v>374.07890161989081</v>
      </c>
      <c r="L19" s="6">
        <v>390.46291669166914</v>
      </c>
      <c r="M19" s="6">
        <f t="shared" si="12"/>
        <v>390.12591669166915</v>
      </c>
      <c r="N19" s="6">
        <v>16</v>
      </c>
      <c r="X19" s="3">
        <v>16</v>
      </c>
      <c r="Y19" s="3">
        <f t="shared" si="1"/>
        <v>7.4999999999999997E-2</v>
      </c>
      <c r="Z19" s="4">
        <f t="shared" si="13"/>
        <v>390.46291669166914</v>
      </c>
      <c r="AA19" s="4">
        <f t="shared" si="14"/>
        <v>390.12591669166915</v>
      </c>
      <c r="AB19" s="3">
        <v>16</v>
      </c>
      <c r="AC19" s="3">
        <v>7.4999999999999997E-2</v>
      </c>
      <c r="AD19" s="3">
        <f t="shared" ca="1" si="2"/>
        <v>374.93059034062787</v>
      </c>
      <c r="AE19" s="3">
        <f t="shared" ca="1" si="15"/>
        <v>374.07890161989081</v>
      </c>
      <c r="AF19" s="3"/>
    </row>
    <row r="20" spans="1:32" ht="15.6">
      <c r="A20" s="6">
        <v>17</v>
      </c>
      <c r="B20" s="6">
        <v>0.08</v>
      </c>
      <c r="C20" s="6">
        <f t="shared" si="3"/>
        <v>3</v>
      </c>
      <c r="D20" s="6">
        <f t="shared" si="4"/>
        <v>3</v>
      </c>
      <c r="E20" s="6">
        <f t="shared" si="5"/>
        <v>0.97492791218182373</v>
      </c>
      <c r="F20" s="6">
        <f t="shared" ca="1" si="6"/>
        <v>12.255198390302573</v>
      </c>
      <c r="G20" s="6">
        <f t="shared" ca="1" si="7"/>
        <v>0</v>
      </c>
      <c r="H20" s="6">
        <f t="shared" ca="1" si="8"/>
        <v>2.3703229588247124E-2</v>
      </c>
      <c r="I20" s="6">
        <f t="shared" si="9"/>
        <v>361.8</v>
      </c>
      <c r="J20" s="6">
        <f t="shared" ca="1" si="10"/>
        <v>374.07890161989081</v>
      </c>
      <c r="K20" s="6">
        <f t="shared" ca="1" si="11"/>
        <v>372.96014326426911</v>
      </c>
      <c r="L20" s="6">
        <v>390.12591669166915</v>
      </c>
      <c r="M20" s="6">
        <f t="shared" si="12"/>
        <v>390.46291669166914</v>
      </c>
      <c r="N20" s="6">
        <v>17</v>
      </c>
      <c r="X20" s="3">
        <v>17</v>
      </c>
      <c r="Y20" s="3">
        <f t="shared" si="1"/>
        <v>0.08</v>
      </c>
      <c r="Z20" s="4">
        <f t="shared" si="13"/>
        <v>390.12591669166915</v>
      </c>
      <c r="AA20" s="4">
        <f t="shared" si="14"/>
        <v>390.46291669166914</v>
      </c>
      <c r="AB20" s="3">
        <v>17</v>
      </c>
      <c r="AC20" s="3">
        <v>0.08</v>
      </c>
      <c r="AD20" s="3">
        <f t="shared" ca="1" si="2"/>
        <v>374.07890161989081</v>
      </c>
      <c r="AE20" s="3">
        <f t="shared" ca="1" si="15"/>
        <v>372.96014326426911</v>
      </c>
      <c r="AF20" s="3"/>
    </row>
    <row r="21" spans="1:32" ht="15.6">
      <c r="A21" s="6">
        <v>18</v>
      </c>
      <c r="B21" s="6">
        <v>8.5000000000000006E-2</v>
      </c>
      <c r="C21" s="6">
        <f t="shared" si="3"/>
        <v>3</v>
      </c>
      <c r="D21" s="6">
        <f t="shared" si="4"/>
        <v>4</v>
      </c>
      <c r="E21" s="6">
        <f t="shared" si="5"/>
        <v>0.97492791218182373</v>
      </c>
      <c r="F21" s="6">
        <f t="shared" ca="1" si="6"/>
        <v>10.544554599494989</v>
      </c>
      <c r="G21" s="6">
        <f t="shared" ca="1" si="7"/>
        <v>0</v>
      </c>
      <c r="H21" s="6">
        <f t="shared" ca="1" si="8"/>
        <v>0.81558866477410774</v>
      </c>
      <c r="I21" s="6">
        <f t="shared" si="9"/>
        <v>361.6</v>
      </c>
      <c r="J21" s="6">
        <f t="shared" ca="1" si="10"/>
        <v>372.96014326426911</v>
      </c>
      <c r="K21" s="6">
        <f t="shared" ca="1" si="11"/>
        <v>366.88896888695274</v>
      </c>
      <c r="L21" s="6">
        <v>390.46291669166914</v>
      </c>
      <c r="M21" s="6">
        <f t="shared" si="12"/>
        <v>399.31391669166914</v>
      </c>
      <c r="N21" s="6">
        <v>18</v>
      </c>
      <c r="X21" s="3">
        <v>18</v>
      </c>
      <c r="Y21" s="3">
        <f t="shared" si="1"/>
        <v>8.5000000000000006E-2</v>
      </c>
      <c r="Z21" s="4">
        <f t="shared" si="13"/>
        <v>390.46291669166914</v>
      </c>
      <c r="AA21" s="4">
        <f t="shared" si="14"/>
        <v>399.31391669166914</v>
      </c>
      <c r="AB21" s="3">
        <v>18</v>
      </c>
      <c r="AC21" s="3">
        <v>8.5000000000000006E-2</v>
      </c>
      <c r="AD21" s="3">
        <f t="shared" ca="1" si="2"/>
        <v>372.96014326426911</v>
      </c>
      <c r="AE21" s="3">
        <f t="shared" ca="1" si="15"/>
        <v>366.88896888695274</v>
      </c>
      <c r="AF21" s="3"/>
    </row>
    <row r="22" spans="1:32" ht="15.6">
      <c r="A22" s="6">
        <v>19</v>
      </c>
      <c r="B22" s="6">
        <v>0.09</v>
      </c>
      <c r="C22" s="6">
        <f t="shared" si="3"/>
        <v>3</v>
      </c>
      <c r="D22" s="6">
        <f t="shared" si="4"/>
        <v>5</v>
      </c>
      <c r="E22" s="6">
        <f t="shared" si="5"/>
        <v>0.78183148246803003</v>
      </c>
      <c r="F22" s="6">
        <f t="shared" ca="1" si="6"/>
        <v>8.7051800275915703</v>
      </c>
      <c r="G22" s="6">
        <f t="shared" ca="1" si="7"/>
        <v>0</v>
      </c>
      <c r="H22" s="6">
        <f t="shared" ca="1" si="8"/>
        <v>-3.2162111406388298</v>
      </c>
      <c r="I22" s="6">
        <f t="shared" si="9"/>
        <v>361.4</v>
      </c>
      <c r="J22" s="6">
        <f t="shared" ca="1" si="10"/>
        <v>366.88896888695274</v>
      </c>
      <c r="K22" s="6">
        <f t="shared" ca="1" si="11"/>
        <v>362.3210445515632</v>
      </c>
      <c r="L22" s="6">
        <v>399.31391669166914</v>
      </c>
      <c r="M22" s="6">
        <f t="shared" si="12"/>
        <v>397.02891669166917</v>
      </c>
      <c r="N22" s="6">
        <v>19</v>
      </c>
      <c r="X22" s="3">
        <v>19</v>
      </c>
      <c r="Y22" s="3">
        <f t="shared" si="1"/>
        <v>0.09</v>
      </c>
      <c r="Z22" s="4">
        <f t="shared" si="13"/>
        <v>399.31391669166914</v>
      </c>
      <c r="AA22" s="4">
        <f t="shared" si="14"/>
        <v>397.02891669166917</v>
      </c>
      <c r="AB22" s="3">
        <v>19</v>
      </c>
      <c r="AC22" s="3">
        <v>0.09</v>
      </c>
      <c r="AD22" s="3">
        <f t="shared" ca="1" si="2"/>
        <v>366.88896888695274</v>
      </c>
      <c r="AE22" s="3">
        <f t="shared" ca="1" si="15"/>
        <v>362.3210445515632</v>
      </c>
      <c r="AF22" s="3"/>
    </row>
    <row r="23" spans="1:32" ht="15.6">
      <c r="A23" s="6">
        <v>20</v>
      </c>
      <c r="B23" s="6">
        <v>9.5000000000000001E-2</v>
      </c>
      <c r="C23" s="6">
        <f t="shared" si="3"/>
        <v>3</v>
      </c>
      <c r="D23" s="6">
        <f t="shared" si="4"/>
        <v>6</v>
      </c>
      <c r="E23" s="6">
        <f t="shared" si="5"/>
        <v>0.43388373911755845</v>
      </c>
      <c r="F23" s="6">
        <f t="shared" ca="1" si="6"/>
        <v>4.7682986803869447</v>
      </c>
      <c r="G23" s="6">
        <f t="shared" ca="1" si="7"/>
        <v>0</v>
      </c>
      <c r="H23" s="6">
        <f t="shared" ca="1" si="8"/>
        <v>-3.6472541288237572</v>
      </c>
      <c r="I23" s="6">
        <f t="shared" si="9"/>
        <v>361.2</v>
      </c>
      <c r="J23" s="6">
        <f t="shared" ca="1" si="10"/>
        <v>362.3210445515632</v>
      </c>
      <c r="K23" s="6">
        <f t="shared" ca="1" si="11"/>
        <v>360.27207003314004</v>
      </c>
      <c r="L23" s="6">
        <v>397.02891669166917</v>
      </c>
      <c r="M23" s="6">
        <f t="shared" si="12"/>
        <v>382.90991669166914</v>
      </c>
      <c r="N23" s="6">
        <v>20</v>
      </c>
      <c r="X23" s="3">
        <v>20</v>
      </c>
      <c r="Y23" s="3">
        <f t="shared" si="1"/>
        <v>9.5000000000000001E-2</v>
      </c>
      <c r="Z23" s="4">
        <f t="shared" si="13"/>
        <v>397.02891669166917</v>
      </c>
      <c r="AA23" s="4">
        <f t="shared" si="14"/>
        <v>382.90991669166914</v>
      </c>
      <c r="AB23" s="3">
        <v>20</v>
      </c>
      <c r="AC23" s="3">
        <v>9.5000000000000001E-2</v>
      </c>
      <c r="AD23" s="3">
        <f t="shared" ca="1" si="2"/>
        <v>362.3210445515632</v>
      </c>
      <c r="AE23" s="3">
        <f t="shared" ca="1" si="15"/>
        <v>360.27207003314004</v>
      </c>
      <c r="AF23" s="3"/>
    </row>
    <row r="24" spans="1:32" ht="15.6">
      <c r="A24" s="6">
        <v>21</v>
      </c>
      <c r="B24" s="6">
        <v>0.1</v>
      </c>
      <c r="C24" s="6">
        <f t="shared" si="3"/>
        <v>3</v>
      </c>
      <c r="D24" s="6">
        <f t="shared" si="4"/>
        <v>7</v>
      </c>
      <c r="E24" s="6">
        <f t="shared" si="5"/>
        <v>3.67544536472586E-16</v>
      </c>
      <c r="F24" s="6">
        <f t="shared" ca="1" si="6"/>
        <v>3.8875084618222476E-15</v>
      </c>
      <c r="G24" s="6">
        <f t="shared" ca="1" si="7"/>
        <v>0</v>
      </c>
      <c r="H24" s="6">
        <f t="shared" ca="1" si="8"/>
        <v>-0.72792996685997946</v>
      </c>
      <c r="I24" s="6">
        <f t="shared" si="9"/>
        <v>361</v>
      </c>
      <c r="J24" s="6">
        <f t="shared" ca="1" si="10"/>
        <v>360.27207003314004</v>
      </c>
      <c r="K24" s="6">
        <f t="shared" ca="1" si="11"/>
        <v>357.02920747598301</v>
      </c>
      <c r="L24" s="6">
        <v>382.90991669166914</v>
      </c>
      <c r="M24" s="6">
        <f t="shared" si="12"/>
        <v>375.35791669166917</v>
      </c>
      <c r="N24" s="6">
        <v>21</v>
      </c>
      <c r="X24" s="3">
        <v>21</v>
      </c>
      <c r="Y24" s="3">
        <f t="shared" si="1"/>
        <v>0.1</v>
      </c>
      <c r="Z24" s="4">
        <f t="shared" si="13"/>
        <v>382.90991669166914</v>
      </c>
      <c r="AA24" s="4">
        <f t="shared" si="14"/>
        <v>375.35791669166917</v>
      </c>
      <c r="AB24" s="3">
        <v>21</v>
      </c>
      <c r="AC24" s="3">
        <v>0.1</v>
      </c>
      <c r="AD24" s="3">
        <f t="shared" ca="1" si="2"/>
        <v>360.27207003314004</v>
      </c>
      <c r="AE24" s="3">
        <f t="shared" ca="1" si="15"/>
        <v>357.02920747598301</v>
      </c>
      <c r="AF24" s="3"/>
    </row>
    <row r="25" spans="1:32" ht="15.6">
      <c r="A25" s="6">
        <v>22</v>
      </c>
      <c r="B25" s="6">
        <v>0.105</v>
      </c>
      <c r="C25" s="6">
        <f t="shared" si="3"/>
        <v>4</v>
      </c>
      <c r="D25" s="6">
        <f t="shared" si="4"/>
        <v>1</v>
      </c>
      <c r="E25" s="6">
        <f t="shared" si="5"/>
        <v>-0.43388373911755618</v>
      </c>
      <c r="F25" s="6">
        <f t="shared" ca="1" si="6"/>
        <v>-5.5215226860216466</v>
      </c>
      <c r="G25" s="6">
        <f t="shared" ca="1" si="7"/>
        <v>0</v>
      </c>
      <c r="H25" s="6">
        <f t="shared" ca="1" si="8"/>
        <v>1.7507301620046247</v>
      </c>
      <c r="I25" s="6">
        <f t="shared" si="9"/>
        <v>360.8</v>
      </c>
      <c r="J25" s="6">
        <f t="shared" ca="1" si="10"/>
        <v>357.02920747598301</v>
      </c>
      <c r="K25" s="6">
        <f t="shared" ca="1" si="11"/>
        <v>350.81292146588373</v>
      </c>
      <c r="L25" s="6">
        <v>375.35791669166917</v>
      </c>
      <c r="M25" s="6">
        <f t="shared" si="12"/>
        <v>365.68991669166917</v>
      </c>
      <c r="N25" s="6">
        <v>22</v>
      </c>
      <c r="X25" s="3">
        <v>22</v>
      </c>
      <c r="Y25" s="3">
        <f t="shared" si="1"/>
        <v>0.105</v>
      </c>
      <c r="Z25" s="4">
        <f t="shared" si="13"/>
        <v>375.35791669166917</v>
      </c>
      <c r="AA25" s="4">
        <f t="shared" si="14"/>
        <v>365.68991669166917</v>
      </c>
      <c r="AB25" s="3">
        <v>22</v>
      </c>
      <c r="AC25" s="3">
        <v>0.105</v>
      </c>
      <c r="AD25" s="3">
        <f t="shared" ca="1" si="2"/>
        <v>357.02920747598301</v>
      </c>
      <c r="AE25" s="3">
        <f t="shared" ca="1" si="15"/>
        <v>350.81292146588373</v>
      </c>
      <c r="AF25" s="3"/>
    </row>
    <row r="26" spans="1:32" ht="15.6">
      <c r="A26" s="6">
        <v>23</v>
      </c>
      <c r="B26" s="6">
        <v>0.11</v>
      </c>
      <c r="C26" s="6">
        <f t="shared" si="3"/>
        <v>4</v>
      </c>
      <c r="D26" s="6">
        <f t="shared" si="4"/>
        <v>2</v>
      </c>
      <c r="E26" s="6">
        <f t="shared" si="5"/>
        <v>-0.78183148246802958</v>
      </c>
      <c r="F26" s="6">
        <f t="shared" ca="1" si="6"/>
        <v>-11.195129450034093</v>
      </c>
      <c r="G26" s="6">
        <f t="shared" ca="1" si="7"/>
        <v>0</v>
      </c>
      <c r="H26" s="6">
        <f t="shared" ca="1" si="8"/>
        <v>1.4080509159178152</v>
      </c>
      <c r="I26" s="6">
        <f t="shared" si="9"/>
        <v>360.6</v>
      </c>
      <c r="J26" s="6">
        <f t="shared" ca="1" si="10"/>
        <v>350.81292146588373</v>
      </c>
      <c r="K26" s="6">
        <f t="shared" ca="1" si="11"/>
        <v>347.28425759753441</v>
      </c>
      <c r="L26" s="6">
        <v>365.68991669166917</v>
      </c>
      <c r="M26" s="6">
        <f t="shared" si="12"/>
        <v>354.04891669166915</v>
      </c>
      <c r="N26" s="6">
        <v>23</v>
      </c>
      <c r="X26" s="3">
        <v>23</v>
      </c>
      <c r="Y26" s="3">
        <f t="shared" si="1"/>
        <v>0.11</v>
      </c>
      <c r="Z26" s="4">
        <f t="shared" si="13"/>
        <v>365.68991669166917</v>
      </c>
      <c r="AA26" s="4">
        <f t="shared" si="14"/>
        <v>354.04891669166915</v>
      </c>
      <c r="AB26" s="3">
        <v>23</v>
      </c>
      <c r="AC26" s="3">
        <v>0.11</v>
      </c>
      <c r="AD26" s="3">
        <f t="shared" ca="1" si="2"/>
        <v>350.81292146588373</v>
      </c>
      <c r="AE26" s="3">
        <f t="shared" ca="1" si="15"/>
        <v>347.28425759753441</v>
      </c>
      <c r="AF26" s="3"/>
    </row>
    <row r="27" spans="1:32" ht="15.6">
      <c r="A27" s="6">
        <v>24</v>
      </c>
      <c r="B27" s="6">
        <v>0.115</v>
      </c>
      <c r="C27" s="6">
        <f t="shared" si="3"/>
        <v>4</v>
      </c>
      <c r="D27" s="6">
        <f t="shared" si="4"/>
        <v>3</v>
      </c>
      <c r="E27" s="6">
        <f t="shared" si="5"/>
        <v>-0.97492791218182351</v>
      </c>
      <c r="F27" s="6">
        <f t="shared" ca="1" si="6"/>
        <v>-11.230180950916226</v>
      </c>
      <c r="G27" s="6">
        <f t="shared" ca="1" si="7"/>
        <v>0</v>
      </c>
      <c r="H27" s="6">
        <f t="shared" ca="1" si="8"/>
        <v>-1.8855614515493229</v>
      </c>
      <c r="I27" s="6">
        <f t="shared" si="9"/>
        <v>360.4</v>
      </c>
      <c r="J27" s="6">
        <f t="shared" ca="1" si="10"/>
        <v>347.28425759753441</v>
      </c>
      <c r="K27" s="6">
        <f t="shared" ca="1" si="11"/>
        <v>350.63307371904193</v>
      </c>
      <c r="L27" s="6">
        <v>354.04891669166915</v>
      </c>
      <c r="M27" s="6">
        <f t="shared" si="12"/>
        <v>337.47691669166915</v>
      </c>
      <c r="N27" s="6">
        <v>24</v>
      </c>
      <c r="X27" s="3">
        <v>24</v>
      </c>
      <c r="Y27" s="3">
        <f t="shared" si="1"/>
        <v>0.115</v>
      </c>
      <c r="Z27" s="4">
        <f t="shared" si="13"/>
        <v>354.04891669166915</v>
      </c>
      <c r="AA27" s="4">
        <f t="shared" si="14"/>
        <v>337.47691669166915</v>
      </c>
      <c r="AB27" s="3">
        <v>24</v>
      </c>
      <c r="AC27" s="3">
        <v>0.115</v>
      </c>
      <c r="AD27" s="3">
        <f t="shared" ca="1" si="2"/>
        <v>347.28425759753441</v>
      </c>
      <c r="AE27" s="3">
        <f t="shared" ca="1" si="15"/>
        <v>350.63307371904193</v>
      </c>
      <c r="AF27" s="3"/>
    </row>
    <row r="28" spans="1:32" ht="15.6">
      <c r="A28" s="6">
        <v>25</v>
      </c>
      <c r="B28" s="6">
        <v>0.12</v>
      </c>
      <c r="C28" s="6">
        <f t="shared" si="3"/>
        <v>4</v>
      </c>
      <c r="D28" s="6">
        <f t="shared" si="4"/>
        <v>4</v>
      </c>
      <c r="E28" s="6">
        <f t="shared" si="5"/>
        <v>-0.97492791218182373</v>
      </c>
      <c r="F28" s="6">
        <f t="shared" ca="1" si="6"/>
        <v>-11.842460495514297</v>
      </c>
      <c r="G28" s="6">
        <f t="shared" ca="1" si="7"/>
        <v>0</v>
      </c>
      <c r="H28" s="6">
        <f t="shared" ca="1" si="8"/>
        <v>2.2755342145562372</v>
      </c>
      <c r="I28" s="6">
        <f t="shared" si="9"/>
        <v>360.2</v>
      </c>
      <c r="J28" s="6">
        <f t="shared" ca="1" si="10"/>
        <v>350.63307371904193</v>
      </c>
      <c r="K28" s="6">
        <f t="shared" ca="1" si="11"/>
        <v>350.82007365038777</v>
      </c>
      <c r="L28" s="6">
        <v>337.47691669166915</v>
      </c>
      <c r="M28" s="6">
        <f t="shared" si="12"/>
        <v>350.84991669166914</v>
      </c>
      <c r="N28" s="6">
        <v>25</v>
      </c>
      <c r="X28" s="3">
        <v>25</v>
      </c>
      <c r="Y28" s="3">
        <f t="shared" si="1"/>
        <v>0.12</v>
      </c>
      <c r="Z28" s="4">
        <f t="shared" si="13"/>
        <v>337.47691669166915</v>
      </c>
      <c r="AA28" s="4">
        <f t="shared" si="14"/>
        <v>350.84991669166914</v>
      </c>
      <c r="AB28" s="3">
        <v>25</v>
      </c>
      <c r="AC28" s="3">
        <v>0.12</v>
      </c>
      <c r="AD28" s="3">
        <f t="shared" ca="1" si="2"/>
        <v>350.63307371904193</v>
      </c>
      <c r="AE28" s="3">
        <f t="shared" ca="1" si="15"/>
        <v>350.82007365038777</v>
      </c>
      <c r="AF28" s="3"/>
    </row>
    <row r="29" spans="1:32" ht="15.6">
      <c r="A29" s="6">
        <v>26</v>
      </c>
      <c r="B29" s="6">
        <v>0.125</v>
      </c>
      <c r="C29" s="6">
        <f t="shared" si="3"/>
        <v>4</v>
      </c>
      <c r="D29" s="6">
        <f t="shared" si="4"/>
        <v>5</v>
      </c>
      <c r="E29" s="6">
        <f t="shared" si="5"/>
        <v>-0.78183148246802903</v>
      </c>
      <c r="F29" s="6">
        <f t="shared" ca="1" si="6"/>
        <v>-9.5911654844080854</v>
      </c>
      <c r="G29" s="6">
        <f t="shared" ca="1" si="7"/>
        <v>0</v>
      </c>
      <c r="H29" s="6">
        <f t="shared" ca="1" si="8"/>
        <v>0.41123913479587737</v>
      </c>
      <c r="I29" s="6">
        <f t="shared" si="9"/>
        <v>360</v>
      </c>
      <c r="J29" s="6">
        <f t="shared" ca="1" si="10"/>
        <v>350.82007365038777</v>
      </c>
      <c r="K29" s="6">
        <f t="shared" ca="1" si="11"/>
        <v>350.02815759097308</v>
      </c>
      <c r="L29" s="6">
        <v>350.84991669166914</v>
      </c>
      <c r="M29" s="6">
        <f t="shared" si="12"/>
        <v>368.88791669166915</v>
      </c>
      <c r="N29" s="6">
        <v>26</v>
      </c>
      <c r="X29" s="3">
        <v>26</v>
      </c>
      <c r="Y29" s="3">
        <f t="shared" si="1"/>
        <v>0.125</v>
      </c>
      <c r="Z29" s="4">
        <f t="shared" si="13"/>
        <v>350.84991669166914</v>
      </c>
      <c r="AA29" s="4">
        <f t="shared" si="14"/>
        <v>368.88791669166915</v>
      </c>
      <c r="AB29" s="3">
        <v>26</v>
      </c>
      <c r="AC29" s="3">
        <v>0.125</v>
      </c>
      <c r="AD29" s="3">
        <f t="shared" ca="1" si="2"/>
        <v>350.82007365038777</v>
      </c>
      <c r="AE29" s="3">
        <f t="shared" ca="1" si="15"/>
        <v>350.02815759097308</v>
      </c>
      <c r="AF29" s="3"/>
    </row>
    <row r="30" spans="1:32" ht="15.6">
      <c r="A30" s="6">
        <v>27</v>
      </c>
      <c r="B30" s="6">
        <v>0.13</v>
      </c>
      <c r="C30" s="6">
        <f t="shared" si="3"/>
        <v>4</v>
      </c>
      <c r="D30" s="6">
        <f t="shared" si="4"/>
        <v>6</v>
      </c>
      <c r="E30" s="6">
        <f t="shared" si="5"/>
        <v>-0.43388373911755856</v>
      </c>
      <c r="F30" s="6">
        <f t="shared" ca="1" si="6"/>
        <v>-5.3399766759966862</v>
      </c>
      <c r="G30" s="6">
        <f t="shared" ca="1" si="7"/>
        <v>0</v>
      </c>
      <c r="H30" s="6">
        <f t="shared" ca="1" si="8"/>
        <v>-4.4318657330302589</v>
      </c>
      <c r="I30" s="6">
        <f t="shared" si="9"/>
        <v>359.8</v>
      </c>
      <c r="J30" s="6">
        <f t="shared" ca="1" si="10"/>
        <v>350.02815759097308</v>
      </c>
      <c r="K30" s="6">
        <f t="shared" ca="1" si="11"/>
        <v>360.7002731644813</v>
      </c>
      <c r="L30" s="6">
        <v>368.88791669166915</v>
      </c>
      <c r="M30" s="6">
        <f t="shared" si="12"/>
        <v>366.09791669166918</v>
      </c>
      <c r="N30" s="6">
        <v>27</v>
      </c>
      <c r="X30" s="3">
        <v>27</v>
      </c>
      <c r="Y30" s="3">
        <f t="shared" si="1"/>
        <v>0.13</v>
      </c>
      <c r="Z30" s="4">
        <f t="shared" si="13"/>
        <v>368.88791669166915</v>
      </c>
      <c r="AA30" s="4">
        <f t="shared" si="14"/>
        <v>366.09791669166918</v>
      </c>
      <c r="AB30" s="3">
        <v>27</v>
      </c>
      <c r="AC30" s="3">
        <v>0.13</v>
      </c>
      <c r="AD30" s="3">
        <f t="shared" ca="1" si="2"/>
        <v>350.02815759097308</v>
      </c>
      <c r="AE30" s="3">
        <f t="shared" ca="1" si="15"/>
        <v>360.7002731644813</v>
      </c>
      <c r="AF30" s="3"/>
    </row>
    <row r="31" spans="1:32" ht="15.6">
      <c r="A31" s="6">
        <v>28</v>
      </c>
      <c r="B31" s="6">
        <v>0.13500000000000001</v>
      </c>
      <c r="C31" s="6">
        <f t="shared" si="3"/>
        <v>4</v>
      </c>
      <c r="D31" s="6">
        <f t="shared" si="4"/>
        <v>7</v>
      </c>
      <c r="E31" s="6">
        <f t="shared" si="5"/>
        <v>-4.90059381963448E-16</v>
      </c>
      <c r="F31" s="6">
        <f t="shared" ca="1" si="6"/>
        <v>-5.8875703700077437E-15</v>
      </c>
      <c r="G31" s="6">
        <f t="shared" ca="1" si="7"/>
        <v>0</v>
      </c>
      <c r="H31" s="6">
        <f t="shared" ca="1" si="8"/>
        <v>1.100273164481274</v>
      </c>
      <c r="I31" s="6">
        <f t="shared" si="9"/>
        <v>359.6</v>
      </c>
      <c r="J31" s="6">
        <f t="shared" ca="1" si="10"/>
        <v>360.7002731644813</v>
      </c>
      <c r="K31" s="6">
        <f t="shared" ca="1" si="11"/>
        <v>373.16847795068264</v>
      </c>
      <c r="L31" s="6">
        <v>366.09791669166918</v>
      </c>
      <c r="M31" s="6">
        <f t="shared" si="12"/>
        <v>369.87491669166917</v>
      </c>
      <c r="N31" s="6">
        <v>28</v>
      </c>
      <c r="X31" s="3">
        <v>28</v>
      </c>
      <c r="Y31" s="3">
        <f t="shared" si="1"/>
        <v>0.13500000000000001</v>
      </c>
      <c r="Z31" s="4">
        <f t="shared" si="13"/>
        <v>366.09791669166918</v>
      </c>
      <c r="AA31" s="4">
        <f t="shared" si="14"/>
        <v>369.87491669166917</v>
      </c>
      <c r="AB31" s="3">
        <v>28</v>
      </c>
      <c r="AC31" s="3">
        <v>0.13500000000000001</v>
      </c>
      <c r="AD31" s="3">
        <f t="shared" ca="1" si="2"/>
        <v>360.7002731644813</v>
      </c>
      <c r="AE31" s="3">
        <f t="shared" ca="1" si="15"/>
        <v>373.16847795068264</v>
      </c>
      <c r="AF31" s="3"/>
    </row>
    <row r="32" spans="1:32" ht="15.6">
      <c r="A32" s="6">
        <v>29</v>
      </c>
      <c r="B32" s="6">
        <v>0.14000000000000001</v>
      </c>
      <c r="C32" s="6">
        <f t="shared" si="3"/>
        <v>5</v>
      </c>
      <c r="D32" s="6">
        <f t="shared" si="4"/>
        <v>1</v>
      </c>
      <c r="E32" s="6">
        <f t="shared" si="5"/>
        <v>0.43388373911755768</v>
      </c>
      <c r="F32" s="6">
        <f t="shared" ca="1" si="6"/>
        <v>5.5801735883305685</v>
      </c>
      <c r="G32" s="6">
        <f t="shared" ca="1" si="7"/>
        <v>6.4262706434138694</v>
      </c>
      <c r="H32" s="6">
        <f t="shared" ca="1" si="8"/>
        <v>1.7620337189382269</v>
      </c>
      <c r="I32" s="6">
        <f t="shared" si="9"/>
        <v>359.4</v>
      </c>
      <c r="J32" s="6">
        <f t="shared" ca="1" si="10"/>
        <v>373.16847795068264</v>
      </c>
      <c r="K32" s="6">
        <f t="shared" ca="1" si="11"/>
        <v>382.29601641435931</v>
      </c>
      <c r="L32" s="6">
        <v>369.87491669166917</v>
      </c>
      <c r="M32" s="6">
        <f t="shared" si="12"/>
        <v>360.27791669166913</v>
      </c>
      <c r="N32" s="6">
        <v>29</v>
      </c>
      <c r="X32" s="3">
        <v>29</v>
      </c>
      <c r="Y32" s="3">
        <f t="shared" si="1"/>
        <v>0.14000000000000001</v>
      </c>
      <c r="Z32" s="4">
        <f t="shared" si="13"/>
        <v>369.87491669166917</v>
      </c>
      <c r="AA32" s="4">
        <f t="shared" si="14"/>
        <v>360.27791669166913</v>
      </c>
      <c r="AB32" s="3">
        <v>29</v>
      </c>
      <c r="AC32" s="3">
        <v>0.14000000000000001</v>
      </c>
      <c r="AD32" s="3">
        <f t="shared" ca="1" si="2"/>
        <v>373.16847795068264</v>
      </c>
      <c r="AE32" s="3">
        <f t="shared" ca="1" si="15"/>
        <v>382.29601641435931</v>
      </c>
      <c r="AF32" s="3"/>
    </row>
    <row r="33" spans="1:32" ht="15.6">
      <c r="A33" s="6">
        <v>30</v>
      </c>
      <c r="B33" s="6">
        <v>0.14499999999999999</v>
      </c>
      <c r="C33" s="6">
        <f t="shared" si="3"/>
        <v>5</v>
      </c>
      <c r="D33" s="6">
        <f t="shared" si="4"/>
        <v>2</v>
      </c>
      <c r="E33" s="6">
        <f t="shared" si="5"/>
        <v>0.78183148246802836</v>
      </c>
      <c r="F33" s="6">
        <f t="shared" ca="1" si="6"/>
        <v>10.113197556626167</v>
      </c>
      <c r="G33" s="6">
        <f t="shared" ca="1" si="7"/>
        <v>12.389053464603</v>
      </c>
      <c r="H33" s="6">
        <f t="shared" ca="1" si="8"/>
        <v>0.59376539313018695</v>
      </c>
      <c r="I33" s="6">
        <f t="shared" si="9"/>
        <v>359.2</v>
      </c>
      <c r="J33" s="6">
        <f t="shared" ca="1" si="10"/>
        <v>382.29601641435931</v>
      </c>
      <c r="K33" s="6">
        <f t="shared" ca="1" si="11"/>
        <v>387.71628678726836</v>
      </c>
      <c r="L33" s="6">
        <v>360.27791669166913</v>
      </c>
      <c r="M33" s="6">
        <f t="shared" si="12"/>
        <v>364.39091669166913</v>
      </c>
      <c r="N33" s="6">
        <v>30</v>
      </c>
      <c r="X33" s="3">
        <v>30</v>
      </c>
      <c r="Y33" s="3">
        <f t="shared" si="1"/>
        <v>0.14499999999999999</v>
      </c>
      <c r="Z33" s="4">
        <f t="shared" si="13"/>
        <v>360.27791669166913</v>
      </c>
      <c r="AA33" s="4">
        <f t="shared" si="14"/>
        <v>364.39091669166913</v>
      </c>
      <c r="AB33" s="3">
        <v>30</v>
      </c>
      <c r="AC33" s="3">
        <v>0.14499999999999999</v>
      </c>
      <c r="AD33" s="3">
        <f t="shared" ca="1" si="2"/>
        <v>382.29601641435931</v>
      </c>
      <c r="AE33" s="3">
        <f t="shared" ca="1" si="15"/>
        <v>387.71628678726836</v>
      </c>
      <c r="AF33" s="3"/>
    </row>
    <row r="34" spans="1:32" ht="15.6">
      <c r="A34" s="6">
        <v>31</v>
      </c>
      <c r="B34" s="6">
        <v>0.15</v>
      </c>
      <c r="C34" s="6">
        <f t="shared" si="3"/>
        <v>5</v>
      </c>
      <c r="D34" s="6">
        <f t="shared" si="4"/>
        <v>3</v>
      </c>
      <c r="E34" s="6">
        <f t="shared" si="5"/>
        <v>0.97492791218182351</v>
      </c>
      <c r="F34" s="6">
        <f t="shared" ca="1" si="6"/>
        <v>12.997028078452308</v>
      </c>
      <c r="G34" s="6">
        <f t="shared" ca="1" si="7"/>
        <v>19.619068335016653</v>
      </c>
      <c r="H34" s="6">
        <f t="shared" ca="1" si="8"/>
        <v>-3.8998096262005975</v>
      </c>
      <c r="I34" s="6">
        <f t="shared" si="9"/>
        <v>359</v>
      </c>
      <c r="J34" s="6">
        <f t="shared" ca="1" si="10"/>
        <v>387.71628678726836</v>
      </c>
      <c r="K34" s="6">
        <f t="shared" ca="1" si="11"/>
        <v>393.83450302415525</v>
      </c>
      <c r="L34" s="6">
        <v>364.39091669166913</v>
      </c>
      <c r="M34" s="6">
        <f t="shared" si="12"/>
        <v>373.48191669166914</v>
      </c>
      <c r="N34" s="6">
        <v>31</v>
      </c>
      <c r="X34" s="3">
        <v>31</v>
      </c>
      <c r="Y34" s="3">
        <f t="shared" si="1"/>
        <v>0.15</v>
      </c>
      <c r="Z34" s="4">
        <f t="shared" si="13"/>
        <v>364.39091669166913</v>
      </c>
      <c r="AA34" s="4">
        <f t="shared" si="14"/>
        <v>373.48191669166914</v>
      </c>
      <c r="AB34" s="3">
        <v>31</v>
      </c>
      <c r="AC34" s="3">
        <v>0.15</v>
      </c>
      <c r="AD34" s="3">
        <f t="shared" ca="1" si="2"/>
        <v>387.71628678726836</v>
      </c>
      <c r="AE34" s="3">
        <f t="shared" ca="1" si="15"/>
        <v>393.83450302415525</v>
      </c>
      <c r="AF34" s="3"/>
    </row>
    <row r="35" spans="1:32" ht="15.6">
      <c r="A35" s="6">
        <v>32</v>
      </c>
      <c r="B35" s="6">
        <v>0.155</v>
      </c>
      <c r="C35" s="6">
        <f t="shared" si="3"/>
        <v>5</v>
      </c>
      <c r="D35" s="6">
        <f t="shared" si="4"/>
        <v>4</v>
      </c>
      <c r="E35" s="6">
        <f t="shared" si="5"/>
        <v>0.97492791218182373</v>
      </c>
      <c r="F35" s="6">
        <f t="shared" ca="1" si="6"/>
        <v>9.933349793159266</v>
      </c>
      <c r="G35" s="6">
        <f t="shared" ca="1" si="7"/>
        <v>26.735117235198928</v>
      </c>
      <c r="H35" s="6">
        <f t="shared" ca="1" si="8"/>
        <v>-1.6339640042029639</v>
      </c>
      <c r="I35" s="6">
        <f t="shared" si="9"/>
        <v>358.8</v>
      </c>
      <c r="J35" s="6">
        <f t="shared" ca="1" si="10"/>
        <v>393.83450302415525</v>
      </c>
      <c r="K35" s="6">
        <f t="shared" ca="1" si="11"/>
        <v>390.82053450061142</v>
      </c>
      <c r="L35" s="6">
        <v>373.48191669166914</v>
      </c>
      <c r="M35" s="6">
        <f t="shared" si="12"/>
        <v>372.42391669166915</v>
      </c>
      <c r="N35" s="6">
        <v>32</v>
      </c>
      <c r="X35" s="3">
        <v>32</v>
      </c>
      <c r="Y35" s="3">
        <f t="shared" si="1"/>
        <v>0.155</v>
      </c>
      <c r="Z35" s="4">
        <f t="shared" si="13"/>
        <v>373.48191669166914</v>
      </c>
      <c r="AA35" s="4">
        <f t="shared" si="14"/>
        <v>372.42391669166915</v>
      </c>
      <c r="AB35" s="3">
        <v>32</v>
      </c>
      <c r="AC35" s="3">
        <v>0.155</v>
      </c>
      <c r="AD35" s="3">
        <f t="shared" ca="1" si="2"/>
        <v>393.83450302415525</v>
      </c>
      <c r="AE35" s="3">
        <f t="shared" ca="1" si="15"/>
        <v>390.82053450061142</v>
      </c>
      <c r="AF35" s="3"/>
    </row>
    <row r="36" spans="1:32" ht="15.6">
      <c r="A36" s="6">
        <v>33</v>
      </c>
      <c r="B36" s="6">
        <v>0.16</v>
      </c>
      <c r="C36" s="6">
        <f t="shared" si="3"/>
        <v>5</v>
      </c>
      <c r="D36" s="6">
        <f t="shared" si="4"/>
        <v>5</v>
      </c>
      <c r="E36" s="6">
        <f t="shared" si="5"/>
        <v>0.78183148246803014</v>
      </c>
      <c r="F36" s="6">
        <f t="shared" ca="1" si="6"/>
        <v>9.120209325036857</v>
      </c>
      <c r="G36" s="6">
        <f t="shared" ca="1" si="7"/>
        <v>21.18799175684196</v>
      </c>
      <c r="H36" s="6">
        <f t="shared" ca="1" si="8"/>
        <v>1.9123334187325614</v>
      </c>
      <c r="I36" s="6">
        <f t="shared" si="9"/>
        <v>358.6</v>
      </c>
      <c r="J36" s="6">
        <f t="shared" ca="1" si="10"/>
        <v>390.82053450061142</v>
      </c>
      <c r="K36" s="6">
        <f t="shared" ca="1" si="11"/>
        <v>376.15143733988549</v>
      </c>
      <c r="L36" s="6">
        <v>372.42391669166915</v>
      </c>
      <c r="M36" s="6">
        <f t="shared" si="12"/>
        <v>364.53491669166914</v>
      </c>
      <c r="N36" s="6">
        <v>33</v>
      </c>
      <c r="X36" s="3">
        <v>33</v>
      </c>
      <c r="Y36" s="3">
        <f t="shared" ref="Y36:Y67" si="16">B36</f>
        <v>0.16</v>
      </c>
      <c r="Z36" s="4">
        <f t="shared" si="13"/>
        <v>372.42391669166915</v>
      </c>
      <c r="AA36" s="4">
        <f t="shared" si="14"/>
        <v>364.53491669166914</v>
      </c>
      <c r="AB36" s="3">
        <v>33</v>
      </c>
      <c r="AC36" s="3">
        <v>0.16</v>
      </c>
      <c r="AD36" s="3">
        <f t="shared" ref="AD36:AD67" ca="1" si="17">J36</f>
        <v>390.82053450061142</v>
      </c>
      <c r="AE36" s="3">
        <f t="shared" ca="1" si="15"/>
        <v>376.15143733988549</v>
      </c>
      <c r="AF36" s="3"/>
    </row>
    <row r="37" spans="1:32" ht="15.6">
      <c r="A37" s="6">
        <v>34</v>
      </c>
      <c r="B37" s="6">
        <v>0.16500000000000001</v>
      </c>
      <c r="C37" s="6">
        <f t="shared" si="3"/>
        <v>5</v>
      </c>
      <c r="D37" s="6">
        <f t="shared" si="4"/>
        <v>6</v>
      </c>
      <c r="E37" s="6">
        <f t="shared" si="5"/>
        <v>0.43388373911755707</v>
      </c>
      <c r="F37" s="6">
        <f t="shared" ca="1" si="6"/>
        <v>4.2953742956115919</v>
      </c>
      <c r="G37" s="6">
        <f t="shared" ca="1" si="7"/>
        <v>13.822419878050738</v>
      </c>
      <c r="H37" s="6">
        <f t="shared" ca="1" si="8"/>
        <v>-0.36635683377683781</v>
      </c>
      <c r="I37" s="6">
        <f t="shared" si="9"/>
        <v>358.4</v>
      </c>
      <c r="J37" s="6">
        <f t="shared" ca="1" si="10"/>
        <v>376.15143733988549</v>
      </c>
      <c r="K37" s="6">
        <f t="shared" ca="1" si="11"/>
        <v>365.23326674820606</v>
      </c>
      <c r="L37" s="6">
        <v>364.53491669166914</v>
      </c>
      <c r="M37" s="6">
        <f t="shared" si="12"/>
        <v>353.23091669166917</v>
      </c>
      <c r="N37" s="6">
        <v>34</v>
      </c>
      <c r="X37" s="3">
        <v>34</v>
      </c>
      <c r="Y37" s="3">
        <f t="shared" si="16"/>
        <v>0.16500000000000001</v>
      </c>
      <c r="Z37" s="4">
        <f t="shared" si="13"/>
        <v>364.53491669166914</v>
      </c>
      <c r="AA37" s="4">
        <f t="shared" si="14"/>
        <v>353.23091669166917</v>
      </c>
      <c r="AB37" s="3">
        <v>34</v>
      </c>
      <c r="AC37" s="3">
        <v>0.16500000000000001</v>
      </c>
      <c r="AD37" s="3">
        <f t="shared" ca="1" si="17"/>
        <v>376.15143733988549</v>
      </c>
      <c r="AE37" s="3">
        <f t="shared" ca="1" si="15"/>
        <v>365.23326674820606</v>
      </c>
      <c r="AF37" s="3"/>
    </row>
    <row r="38" spans="1:32" ht="15.6">
      <c r="A38" s="6">
        <v>35</v>
      </c>
      <c r="B38" s="6">
        <v>0.17</v>
      </c>
      <c r="C38" s="6">
        <f t="shared" si="3"/>
        <v>5</v>
      </c>
      <c r="D38" s="6">
        <f t="shared" si="4"/>
        <v>7</v>
      </c>
      <c r="E38" s="6">
        <f t="shared" si="5"/>
        <v>6.1257422745431001E-16</v>
      </c>
      <c r="F38" s="6">
        <f t="shared" ca="1" si="6"/>
        <v>7.8310968488844966E-15</v>
      </c>
      <c r="G38" s="6">
        <f t="shared" ca="1" si="7"/>
        <v>6.8141605809279291</v>
      </c>
      <c r="H38" s="6">
        <f t="shared" ca="1" si="8"/>
        <v>0.21910616727812537</v>
      </c>
      <c r="I38" s="6">
        <f t="shared" si="9"/>
        <v>358.2</v>
      </c>
      <c r="J38" s="6">
        <f t="shared" ca="1" si="10"/>
        <v>365.23326674820606</v>
      </c>
      <c r="K38" s="6">
        <f t="shared" ca="1" si="11"/>
        <v>362.99098547471476</v>
      </c>
      <c r="L38" s="6">
        <v>353.23091669166917</v>
      </c>
      <c r="M38" s="6">
        <f t="shared" si="12"/>
        <v>362.24991669166917</v>
      </c>
      <c r="N38" s="6">
        <v>35</v>
      </c>
      <c r="X38" s="3">
        <v>35</v>
      </c>
      <c r="Y38" s="3">
        <f t="shared" si="16"/>
        <v>0.17</v>
      </c>
      <c r="Z38" s="4">
        <f t="shared" si="13"/>
        <v>353.23091669166917</v>
      </c>
      <c r="AA38" s="4">
        <f t="shared" si="14"/>
        <v>362.24991669166917</v>
      </c>
      <c r="AB38" s="3">
        <v>35</v>
      </c>
      <c r="AC38" s="3">
        <v>0.17</v>
      </c>
      <c r="AD38" s="3">
        <f t="shared" ca="1" si="17"/>
        <v>365.23326674820606</v>
      </c>
      <c r="AE38" s="3">
        <f t="shared" ca="1" si="15"/>
        <v>362.99098547471476</v>
      </c>
      <c r="AF38" s="3"/>
    </row>
    <row r="39" spans="1:32" ht="15.6">
      <c r="A39" s="6">
        <v>36</v>
      </c>
      <c r="B39" s="6">
        <v>0.17499999999999999</v>
      </c>
      <c r="C39" s="6">
        <f t="shared" si="3"/>
        <v>6</v>
      </c>
      <c r="D39" s="6">
        <f t="shared" si="4"/>
        <v>1</v>
      </c>
      <c r="E39" s="6">
        <f t="shared" si="5"/>
        <v>-0.43388373911755757</v>
      </c>
      <c r="F39" s="6">
        <f t="shared" ca="1" si="6"/>
        <v>-4.7265984109811505</v>
      </c>
      <c r="G39" s="6">
        <f t="shared" ca="1" si="7"/>
        <v>7.9721751821491829</v>
      </c>
      <c r="H39" s="6">
        <f t="shared" ca="1" si="8"/>
        <v>1.7454087035467474</v>
      </c>
      <c r="I39" s="6">
        <f t="shared" si="9"/>
        <v>358</v>
      </c>
      <c r="J39" s="6">
        <f t="shared" ca="1" si="10"/>
        <v>362.99098547471476</v>
      </c>
      <c r="K39" s="6">
        <f t="shared" ca="1" si="11"/>
        <v>361.71125485827906</v>
      </c>
      <c r="L39" s="6">
        <v>362.24991669166917</v>
      </c>
      <c r="M39" s="6">
        <f t="shared" si="12"/>
        <v>361.26391669166918</v>
      </c>
      <c r="N39" s="6">
        <v>36</v>
      </c>
      <c r="X39" s="3">
        <v>36</v>
      </c>
      <c r="Y39" s="3">
        <f t="shared" si="16"/>
        <v>0.17499999999999999</v>
      </c>
      <c r="Z39" s="4">
        <f t="shared" si="13"/>
        <v>362.24991669166917</v>
      </c>
      <c r="AA39" s="4">
        <f t="shared" si="14"/>
        <v>361.26391669166918</v>
      </c>
      <c r="AB39" s="3">
        <v>36</v>
      </c>
      <c r="AC39" s="3">
        <v>0.17499999999999999</v>
      </c>
      <c r="AD39" s="3">
        <f t="shared" ca="1" si="17"/>
        <v>362.99098547471476</v>
      </c>
      <c r="AE39" s="3">
        <f t="shared" ca="1" si="15"/>
        <v>361.71125485827906</v>
      </c>
      <c r="AF39" s="3"/>
    </row>
    <row r="40" spans="1:32" ht="15.6">
      <c r="A40" s="6">
        <v>37</v>
      </c>
      <c r="B40" s="6">
        <v>0.18</v>
      </c>
      <c r="C40" s="6">
        <f t="shared" si="3"/>
        <v>6</v>
      </c>
      <c r="D40" s="6">
        <f t="shared" si="4"/>
        <v>2</v>
      </c>
      <c r="E40" s="6">
        <f t="shared" si="5"/>
        <v>-0.78183148246802936</v>
      </c>
      <c r="F40" s="6">
        <f t="shared" ca="1" si="6"/>
        <v>-10.658502257482342</v>
      </c>
      <c r="G40" s="6">
        <f t="shared" ca="1" si="7"/>
        <v>13.991756464578197</v>
      </c>
      <c r="H40" s="6">
        <f t="shared" ca="1" si="8"/>
        <v>0.57800065118318322</v>
      </c>
      <c r="I40" s="6">
        <f t="shared" si="9"/>
        <v>357.8</v>
      </c>
      <c r="J40" s="6">
        <f t="shared" ca="1" si="10"/>
        <v>361.71125485827906</v>
      </c>
      <c r="K40" s="6">
        <f t="shared" ca="1" si="11"/>
        <v>369.81347163337125</v>
      </c>
      <c r="L40" s="6">
        <v>361.26391669166918</v>
      </c>
      <c r="M40" s="6">
        <f t="shared" si="12"/>
        <v>366.02591669166918</v>
      </c>
      <c r="N40" s="6">
        <v>37</v>
      </c>
      <c r="X40" s="3">
        <v>37</v>
      </c>
      <c r="Y40" s="3">
        <f t="shared" si="16"/>
        <v>0.18</v>
      </c>
      <c r="Z40" s="4">
        <f t="shared" si="13"/>
        <v>361.26391669166918</v>
      </c>
      <c r="AA40" s="4">
        <f t="shared" si="14"/>
        <v>366.02591669166918</v>
      </c>
      <c r="AB40" s="3">
        <v>37</v>
      </c>
      <c r="AC40" s="3">
        <v>0.18</v>
      </c>
      <c r="AD40" s="3">
        <f t="shared" ca="1" si="17"/>
        <v>361.71125485827906</v>
      </c>
      <c r="AE40" s="3">
        <f t="shared" ca="1" si="15"/>
        <v>369.81347163337125</v>
      </c>
      <c r="AF40" s="3"/>
    </row>
    <row r="41" spans="1:32" ht="15.6">
      <c r="A41" s="6">
        <v>38</v>
      </c>
      <c r="B41" s="6">
        <v>0.185</v>
      </c>
      <c r="C41" s="6">
        <f t="shared" si="3"/>
        <v>6</v>
      </c>
      <c r="D41" s="6">
        <f t="shared" si="4"/>
        <v>3</v>
      </c>
      <c r="E41" s="6">
        <f t="shared" si="5"/>
        <v>-0.97492791218182351</v>
      </c>
      <c r="F41" s="6">
        <f t="shared" ca="1" si="6"/>
        <v>-11.275612905624721</v>
      </c>
      <c r="G41" s="6">
        <f t="shared" ca="1" si="7"/>
        <v>22.355961293394603</v>
      </c>
      <c r="H41" s="6">
        <f t="shared" ca="1" si="8"/>
        <v>1.1331232456013463</v>
      </c>
      <c r="I41" s="6">
        <f t="shared" si="9"/>
        <v>357.6</v>
      </c>
      <c r="J41" s="6">
        <f t="shared" ca="1" si="10"/>
        <v>369.81347163337125</v>
      </c>
      <c r="K41" s="6">
        <f t="shared" ca="1" si="11"/>
        <v>378.3970111374029</v>
      </c>
      <c r="L41" s="6">
        <v>366.02591669166918</v>
      </c>
      <c r="M41" s="6">
        <f t="shared" si="12"/>
        <v>371.91891669166915</v>
      </c>
      <c r="N41" s="6">
        <v>38</v>
      </c>
      <c r="X41" s="3">
        <v>38</v>
      </c>
      <c r="Y41" s="3">
        <f t="shared" si="16"/>
        <v>0.185</v>
      </c>
      <c r="Z41" s="4">
        <f t="shared" si="13"/>
        <v>366.02591669166918</v>
      </c>
      <c r="AA41" s="4">
        <f t="shared" si="14"/>
        <v>371.91891669166915</v>
      </c>
      <c r="AB41" s="3">
        <v>38</v>
      </c>
      <c r="AC41" s="3">
        <v>0.185</v>
      </c>
      <c r="AD41" s="3">
        <f t="shared" ca="1" si="17"/>
        <v>369.81347163337125</v>
      </c>
      <c r="AE41" s="3">
        <f t="shared" ca="1" si="15"/>
        <v>378.3970111374029</v>
      </c>
      <c r="AF41" s="3"/>
    </row>
    <row r="42" spans="1:32" ht="15.6">
      <c r="A42" s="6">
        <v>39</v>
      </c>
      <c r="B42" s="6">
        <v>0.19</v>
      </c>
      <c r="C42" s="6">
        <f t="shared" si="3"/>
        <v>6</v>
      </c>
      <c r="D42" s="6">
        <f t="shared" si="4"/>
        <v>4</v>
      </c>
      <c r="E42" s="6">
        <f t="shared" si="5"/>
        <v>-0.97492791218182373</v>
      </c>
      <c r="F42" s="6">
        <f t="shared" ca="1" si="6"/>
        <v>-10.47394603442129</v>
      </c>
      <c r="G42" s="6">
        <f t="shared" ca="1" si="7"/>
        <v>30.07333503728918</v>
      </c>
      <c r="H42" s="6">
        <f t="shared" ca="1" si="8"/>
        <v>1.3976221345350233</v>
      </c>
      <c r="I42" s="6">
        <f t="shared" si="9"/>
        <v>357.4</v>
      </c>
      <c r="J42" s="6">
        <f t="shared" ca="1" si="10"/>
        <v>378.3970111374029</v>
      </c>
      <c r="K42" s="6">
        <f t="shared" ca="1" si="11"/>
        <v>370.92973305558252</v>
      </c>
      <c r="L42" s="6">
        <v>371.91891669166915</v>
      </c>
      <c r="M42" s="6">
        <f t="shared" si="12"/>
        <v>360.37391669166914</v>
      </c>
      <c r="N42" s="6">
        <v>39</v>
      </c>
      <c r="X42" s="3">
        <v>39</v>
      </c>
      <c r="Y42" s="3">
        <f t="shared" si="16"/>
        <v>0.19</v>
      </c>
      <c r="Z42" s="4">
        <f t="shared" si="13"/>
        <v>371.91891669166915</v>
      </c>
      <c r="AA42" s="4">
        <f t="shared" si="14"/>
        <v>360.37391669166914</v>
      </c>
      <c r="AB42" s="3">
        <v>39</v>
      </c>
      <c r="AC42" s="3">
        <v>0.19</v>
      </c>
      <c r="AD42" s="3">
        <f t="shared" ca="1" si="17"/>
        <v>378.3970111374029</v>
      </c>
      <c r="AE42" s="3">
        <f t="shared" ca="1" si="15"/>
        <v>370.92973305558252</v>
      </c>
      <c r="AF42" s="3"/>
    </row>
    <row r="43" spans="1:32" ht="15.6">
      <c r="A43" s="6">
        <v>40</v>
      </c>
      <c r="B43" s="6">
        <v>0.19500000000000001</v>
      </c>
      <c r="C43" s="6">
        <f t="shared" si="3"/>
        <v>6</v>
      </c>
      <c r="D43" s="6">
        <f t="shared" si="4"/>
        <v>5</v>
      </c>
      <c r="E43" s="6">
        <f t="shared" si="5"/>
        <v>-0.78183148246803025</v>
      </c>
      <c r="F43" s="6">
        <f t="shared" ca="1" si="6"/>
        <v>-8.2334510936979157</v>
      </c>
      <c r="G43" s="6">
        <f t="shared" ca="1" si="7"/>
        <v>19.377130816205337</v>
      </c>
      <c r="H43" s="6">
        <f t="shared" ca="1" si="8"/>
        <v>2.5860533330751245</v>
      </c>
      <c r="I43" s="6">
        <f t="shared" si="9"/>
        <v>357.2</v>
      </c>
      <c r="J43" s="6">
        <f t="shared" ca="1" si="10"/>
        <v>370.92973305558252</v>
      </c>
      <c r="K43" s="6">
        <f t="shared" ca="1" si="11"/>
        <v>362.66020328886998</v>
      </c>
      <c r="L43" s="6">
        <v>360.37391669166914</v>
      </c>
      <c r="M43" s="6">
        <f t="shared" si="12"/>
        <v>362.32191669166917</v>
      </c>
      <c r="N43" s="6">
        <v>40</v>
      </c>
      <c r="X43" s="3">
        <v>40</v>
      </c>
      <c r="Y43" s="3">
        <f t="shared" si="16"/>
        <v>0.19500000000000001</v>
      </c>
      <c r="Z43" s="4">
        <f t="shared" si="13"/>
        <v>360.37391669166914</v>
      </c>
      <c r="AA43" s="4">
        <f t="shared" si="14"/>
        <v>362.32191669166917</v>
      </c>
      <c r="AB43" s="3">
        <v>40</v>
      </c>
      <c r="AC43" s="3">
        <v>0.19500000000000001</v>
      </c>
      <c r="AD43" s="3">
        <f t="shared" ca="1" si="17"/>
        <v>370.92973305558252</v>
      </c>
      <c r="AE43" s="3">
        <f t="shared" ca="1" si="15"/>
        <v>362.66020328886998</v>
      </c>
      <c r="AF43" s="3"/>
    </row>
    <row r="44" spans="1:32" ht="15.6">
      <c r="A44" s="6">
        <v>41</v>
      </c>
      <c r="B44" s="6">
        <v>0.2</v>
      </c>
      <c r="C44" s="6">
        <f t="shared" si="3"/>
        <v>6</v>
      </c>
      <c r="D44" s="6">
        <f t="shared" si="4"/>
        <v>6</v>
      </c>
      <c r="E44" s="6">
        <f t="shared" si="5"/>
        <v>-0.43388373911755879</v>
      </c>
      <c r="F44" s="6">
        <f t="shared" ca="1" si="6"/>
        <v>-4.6161277356808386</v>
      </c>
      <c r="G44" s="6">
        <f t="shared" ca="1" si="7"/>
        <v>11.317818974573642</v>
      </c>
      <c r="H44" s="6">
        <f t="shared" ca="1" si="8"/>
        <v>-1.0414879500228347</v>
      </c>
      <c r="I44" s="6">
        <f t="shared" si="9"/>
        <v>357</v>
      </c>
      <c r="J44" s="6">
        <f t="shared" ca="1" si="10"/>
        <v>362.66020328886998</v>
      </c>
      <c r="K44" s="6">
        <f t="shared" ca="1" si="11"/>
        <v>364.90900957893285</v>
      </c>
      <c r="L44" s="6">
        <v>362.32191669166917</v>
      </c>
      <c r="M44" s="6">
        <f t="shared" si="12"/>
        <v>363.40491669166914</v>
      </c>
      <c r="N44" s="6">
        <v>41</v>
      </c>
      <c r="X44" s="3">
        <v>41</v>
      </c>
      <c r="Y44" s="3">
        <f t="shared" si="16"/>
        <v>0.2</v>
      </c>
      <c r="Z44" s="4">
        <f t="shared" si="13"/>
        <v>362.32191669166917</v>
      </c>
      <c r="AA44" s="4">
        <f t="shared" si="14"/>
        <v>363.40491669166914</v>
      </c>
      <c r="AB44" s="3">
        <v>41</v>
      </c>
      <c r="AC44" s="3">
        <v>0.2</v>
      </c>
      <c r="AD44" s="3">
        <f t="shared" ca="1" si="17"/>
        <v>362.66020328886998</v>
      </c>
      <c r="AE44" s="3">
        <f t="shared" ca="1" si="15"/>
        <v>364.90900957893285</v>
      </c>
      <c r="AF44" s="3"/>
    </row>
    <row r="45" spans="1:32" ht="15.6">
      <c r="A45" s="6">
        <v>42</v>
      </c>
      <c r="B45" s="6">
        <v>0.20499999999999999</v>
      </c>
      <c r="C45" s="6">
        <f t="shared" si="3"/>
        <v>6</v>
      </c>
      <c r="D45" s="6">
        <f t="shared" si="4"/>
        <v>7</v>
      </c>
      <c r="E45" s="6">
        <f t="shared" si="5"/>
        <v>-7.3508907294517201E-16</v>
      </c>
      <c r="F45" s="6">
        <f t="shared" ca="1" si="6"/>
        <v>-7.7627574905438679E-15</v>
      </c>
      <c r="G45" s="6">
        <f t="shared" ca="1" si="7"/>
        <v>6.5618675869267662</v>
      </c>
      <c r="H45" s="6">
        <f t="shared" ca="1" si="8"/>
        <v>1.5471419920060843</v>
      </c>
      <c r="I45" s="6">
        <f t="shared" si="9"/>
        <v>356.8</v>
      </c>
      <c r="J45" s="6">
        <f t="shared" ca="1" si="10"/>
        <v>364.90900957893285</v>
      </c>
      <c r="K45" s="6">
        <f t="shared" ca="1" si="11"/>
        <v>360.78330899487031</v>
      </c>
      <c r="L45" s="6">
        <v>363.40491669166914</v>
      </c>
      <c r="M45" s="6">
        <f t="shared" si="12"/>
        <v>358.47391669166916</v>
      </c>
      <c r="N45" s="6">
        <v>42</v>
      </c>
      <c r="X45" s="3">
        <v>42</v>
      </c>
      <c r="Y45" s="3">
        <f t="shared" si="16"/>
        <v>0.20499999999999999</v>
      </c>
      <c r="Z45" s="4">
        <f t="shared" si="13"/>
        <v>363.40491669166914</v>
      </c>
      <c r="AA45" s="4">
        <f t="shared" si="14"/>
        <v>358.47391669166916</v>
      </c>
      <c r="AB45" s="3">
        <v>42</v>
      </c>
      <c r="AC45" s="3">
        <v>0.20499999999999999</v>
      </c>
      <c r="AD45" s="3">
        <f t="shared" ca="1" si="17"/>
        <v>364.90900957893285</v>
      </c>
      <c r="AE45" s="3">
        <f t="shared" ca="1" si="15"/>
        <v>360.78330899487031</v>
      </c>
      <c r="AF45" s="3"/>
    </row>
    <row r="46" spans="1:32" ht="15.6">
      <c r="A46" s="6">
        <v>43</v>
      </c>
      <c r="B46" s="6">
        <v>0.21</v>
      </c>
      <c r="C46" s="6">
        <f t="shared" si="3"/>
        <v>7</v>
      </c>
      <c r="D46" s="6">
        <f t="shared" si="4"/>
        <v>1</v>
      </c>
      <c r="E46" s="6">
        <f t="shared" si="5"/>
        <v>0.43388373911755745</v>
      </c>
      <c r="F46" s="6">
        <f t="shared" ca="1" si="6"/>
        <v>5.4697309292926946</v>
      </c>
      <c r="G46" s="6">
        <f t="shared" ca="1" si="7"/>
        <v>0</v>
      </c>
      <c r="H46" s="6">
        <f t="shared" ca="1" si="8"/>
        <v>-1.286421934422405</v>
      </c>
      <c r="I46" s="6">
        <f t="shared" si="9"/>
        <v>356.6</v>
      </c>
      <c r="J46" s="6">
        <f t="shared" ca="1" si="10"/>
        <v>360.78330899487031</v>
      </c>
      <c r="K46" s="6">
        <f t="shared" ca="1" si="11"/>
        <v>365.8531230851471</v>
      </c>
      <c r="L46" s="6">
        <v>358.47391669166916</v>
      </c>
      <c r="M46" s="6">
        <f t="shared" si="12"/>
        <v>345.36591669166916</v>
      </c>
      <c r="N46" s="6">
        <v>43</v>
      </c>
      <c r="X46" s="3">
        <v>43</v>
      </c>
      <c r="Y46" s="3">
        <f t="shared" si="16"/>
        <v>0.21</v>
      </c>
      <c r="Z46" s="4">
        <f t="shared" si="13"/>
        <v>358.47391669166916</v>
      </c>
      <c r="AA46" s="4">
        <f t="shared" si="14"/>
        <v>345.36591669166916</v>
      </c>
      <c r="AB46" s="3">
        <v>43</v>
      </c>
      <c r="AC46" s="3">
        <v>0.21</v>
      </c>
      <c r="AD46" s="3">
        <f t="shared" ca="1" si="17"/>
        <v>360.78330899487031</v>
      </c>
      <c r="AE46" s="3">
        <f t="shared" ca="1" si="15"/>
        <v>365.8531230851471</v>
      </c>
      <c r="AF46" s="3"/>
    </row>
    <row r="47" spans="1:32" ht="15.6">
      <c r="A47" s="6">
        <v>44</v>
      </c>
      <c r="B47" s="6">
        <v>0.215</v>
      </c>
      <c r="C47" s="6">
        <f t="shared" si="3"/>
        <v>7</v>
      </c>
      <c r="D47" s="6">
        <f t="shared" si="4"/>
        <v>2</v>
      </c>
      <c r="E47" s="6">
        <f t="shared" si="5"/>
        <v>0.78183148246802714</v>
      </c>
      <c r="F47" s="6">
        <f t="shared" ca="1" si="6"/>
        <v>9.7639287752600126</v>
      </c>
      <c r="G47" s="6">
        <f t="shared" ca="1" si="7"/>
        <v>0</v>
      </c>
      <c r="H47" s="6">
        <f t="shared" ca="1" si="8"/>
        <v>-0.31080569011287551</v>
      </c>
      <c r="I47" s="6">
        <f t="shared" si="9"/>
        <v>356.4</v>
      </c>
      <c r="J47" s="6">
        <f t="shared" ca="1" si="10"/>
        <v>365.8531230851471</v>
      </c>
      <c r="K47" s="6">
        <f t="shared" ca="1" si="11"/>
        <v>366.71356813345284</v>
      </c>
      <c r="L47" s="6">
        <v>345.36591669166916</v>
      </c>
      <c r="M47" s="6">
        <f t="shared" si="12"/>
        <v>340.77191669166916</v>
      </c>
      <c r="N47" s="6">
        <v>44</v>
      </c>
      <c r="X47" s="3">
        <v>44</v>
      </c>
      <c r="Y47" s="3">
        <f t="shared" si="16"/>
        <v>0.215</v>
      </c>
      <c r="Z47" s="4">
        <f t="shared" si="13"/>
        <v>345.36591669166916</v>
      </c>
      <c r="AA47" s="4">
        <f t="shared" si="14"/>
        <v>340.77191669166916</v>
      </c>
      <c r="AB47" s="3">
        <v>44</v>
      </c>
      <c r="AC47" s="3">
        <v>0.215</v>
      </c>
      <c r="AD47" s="3">
        <f t="shared" ca="1" si="17"/>
        <v>365.8531230851471</v>
      </c>
      <c r="AE47" s="3">
        <f t="shared" ca="1" si="15"/>
        <v>366.71356813345284</v>
      </c>
      <c r="AF47" s="3"/>
    </row>
    <row r="48" spans="1:32" ht="15.6">
      <c r="A48" s="6">
        <v>45</v>
      </c>
      <c r="B48" s="6">
        <v>0.22</v>
      </c>
      <c r="C48" s="6">
        <f t="shared" si="3"/>
        <v>7</v>
      </c>
      <c r="D48" s="6">
        <f t="shared" si="4"/>
        <v>3</v>
      </c>
      <c r="E48" s="6">
        <f t="shared" si="5"/>
        <v>0.9749279121818234</v>
      </c>
      <c r="F48" s="6">
        <f t="shared" ca="1" si="6"/>
        <v>11.763911240093915</v>
      </c>
      <c r="G48" s="6">
        <f t="shared" ca="1" si="7"/>
        <v>0</v>
      </c>
      <c r="H48" s="6">
        <f t="shared" ca="1" si="8"/>
        <v>-1.2503431066410808</v>
      </c>
      <c r="I48" s="6">
        <f t="shared" si="9"/>
        <v>356.2</v>
      </c>
      <c r="J48" s="6">
        <f t="shared" ca="1" si="10"/>
        <v>366.71356813345284</v>
      </c>
      <c r="K48" s="6">
        <f t="shared" ca="1" si="11"/>
        <v>361.94747806181005</v>
      </c>
      <c r="L48" s="6">
        <v>340.77191669166916</v>
      </c>
      <c r="M48" s="6">
        <f t="shared" si="12"/>
        <v>337.23691669166914</v>
      </c>
      <c r="N48" s="6">
        <v>45</v>
      </c>
      <c r="X48" s="3">
        <v>45</v>
      </c>
      <c r="Y48" s="3">
        <f t="shared" si="16"/>
        <v>0.22</v>
      </c>
      <c r="Z48" s="4">
        <f t="shared" si="13"/>
        <v>340.77191669166916</v>
      </c>
      <c r="AA48" s="4">
        <f t="shared" si="14"/>
        <v>337.23691669166914</v>
      </c>
      <c r="AB48" s="3">
        <v>45</v>
      </c>
      <c r="AC48" s="3">
        <v>0.22</v>
      </c>
      <c r="AD48" s="3">
        <f t="shared" ca="1" si="17"/>
        <v>366.71356813345284</v>
      </c>
      <c r="AE48" s="3">
        <f t="shared" ca="1" si="15"/>
        <v>361.94747806181005</v>
      </c>
      <c r="AF48" s="3"/>
    </row>
    <row r="49" spans="1:32" ht="15.6">
      <c r="A49" s="6">
        <v>46</v>
      </c>
      <c r="B49" s="6">
        <v>0.22500000000000001</v>
      </c>
      <c r="C49" s="6">
        <f t="shared" si="3"/>
        <v>7</v>
      </c>
      <c r="D49" s="6">
        <f t="shared" si="4"/>
        <v>4</v>
      </c>
      <c r="E49" s="6">
        <f t="shared" si="5"/>
        <v>0.97492791218182384</v>
      </c>
      <c r="F49" s="6">
        <f t="shared" ca="1" si="6"/>
        <v>10.994127970326824</v>
      </c>
      <c r="G49" s="6">
        <f t="shared" ca="1" si="7"/>
        <v>0</v>
      </c>
      <c r="H49" s="6">
        <f t="shared" ca="1" si="8"/>
        <v>-5.0466499085167769</v>
      </c>
      <c r="I49" s="6">
        <f t="shared" si="9"/>
        <v>356</v>
      </c>
      <c r="J49" s="6">
        <f t="shared" ca="1" si="10"/>
        <v>361.94747806181005</v>
      </c>
      <c r="K49" s="6">
        <f t="shared" ca="1" si="11"/>
        <v>362.10155028663843</v>
      </c>
      <c r="L49" s="6">
        <v>337.23691669166914</v>
      </c>
      <c r="M49" s="6">
        <f t="shared" si="12"/>
        <v>341.49391669166914</v>
      </c>
      <c r="N49" s="6">
        <v>46</v>
      </c>
      <c r="X49" s="3">
        <v>46</v>
      </c>
      <c r="Y49" s="3">
        <f t="shared" si="16"/>
        <v>0.22500000000000001</v>
      </c>
      <c r="Z49" s="4">
        <f t="shared" si="13"/>
        <v>337.23691669166914</v>
      </c>
      <c r="AA49" s="4">
        <f t="shared" si="14"/>
        <v>341.49391669166914</v>
      </c>
      <c r="AB49" s="3">
        <v>46</v>
      </c>
      <c r="AC49" s="3">
        <v>0.22500000000000001</v>
      </c>
      <c r="AD49" s="3">
        <f t="shared" ca="1" si="17"/>
        <v>361.94747806181005</v>
      </c>
      <c r="AE49" s="3">
        <f t="shared" ca="1" si="15"/>
        <v>362.10155028663843</v>
      </c>
      <c r="AF49" s="3"/>
    </row>
    <row r="50" spans="1:32" ht="15.6">
      <c r="A50" s="6">
        <v>47</v>
      </c>
      <c r="B50" s="6">
        <v>0.23</v>
      </c>
      <c r="C50" s="6">
        <f t="shared" si="3"/>
        <v>7</v>
      </c>
      <c r="D50" s="6">
        <f t="shared" si="4"/>
        <v>5</v>
      </c>
      <c r="E50" s="6">
        <f t="shared" si="5"/>
        <v>0.78183148246803036</v>
      </c>
      <c r="F50" s="6">
        <f t="shared" ca="1" si="6"/>
        <v>7.8447950256221901</v>
      </c>
      <c r="G50" s="6">
        <f t="shared" ca="1" si="7"/>
        <v>0</v>
      </c>
      <c r="H50" s="6">
        <f t="shared" ca="1" si="8"/>
        <v>-1.5432447389837911</v>
      </c>
      <c r="I50" s="6">
        <f t="shared" si="9"/>
        <v>355.8</v>
      </c>
      <c r="J50" s="6">
        <f t="shared" ca="1" si="10"/>
        <v>362.10155028663843</v>
      </c>
      <c r="K50" s="6">
        <f t="shared" ca="1" si="11"/>
        <v>361.31871954656583</v>
      </c>
      <c r="L50" s="6">
        <v>341.49391669166914</v>
      </c>
      <c r="M50" s="6">
        <f t="shared" si="12"/>
        <v>350.68091669166915</v>
      </c>
      <c r="N50" s="6">
        <v>47</v>
      </c>
      <c r="X50" s="3">
        <v>47</v>
      </c>
      <c r="Y50" s="3">
        <f t="shared" si="16"/>
        <v>0.23</v>
      </c>
      <c r="Z50" s="4">
        <f t="shared" si="13"/>
        <v>341.49391669166914</v>
      </c>
      <c r="AA50" s="4">
        <f t="shared" si="14"/>
        <v>350.68091669166915</v>
      </c>
      <c r="AB50" s="3">
        <v>47</v>
      </c>
      <c r="AC50" s="3">
        <v>0.23</v>
      </c>
      <c r="AD50" s="3">
        <f t="shared" ca="1" si="17"/>
        <v>362.10155028663843</v>
      </c>
      <c r="AE50" s="3">
        <f t="shared" ca="1" si="15"/>
        <v>361.31871954656583</v>
      </c>
      <c r="AF50" s="3"/>
    </row>
    <row r="51" spans="1:32" ht="15.6">
      <c r="A51" s="6">
        <v>48</v>
      </c>
      <c r="B51" s="6">
        <v>0.23499999999999999</v>
      </c>
      <c r="C51" s="6">
        <f t="shared" si="3"/>
        <v>7</v>
      </c>
      <c r="D51" s="6">
        <f t="shared" si="4"/>
        <v>6</v>
      </c>
      <c r="E51" s="6">
        <f t="shared" si="5"/>
        <v>0.4338837391175589</v>
      </c>
      <c r="F51" s="6">
        <f t="shared" ca="1" si="6"/>
        <v>5.3541742526707239</v>
      </c>
      <c r="G51" s="6">
        <f t="shared" ca="1" si="7"/>
        <v>0</v>
      </c>
      <c r="H51" s="6">
        <f t="shared" ca="1" si="8"/>
        <v>0.36454529389506141</v>
      </c>
      <c r="I51" s="6">
        <f t="shared" si="9"/>
        <v>355.6</v>
      </c>
      <c r="J51" s="6">
        <f t="shared" ca="1" si="10"/>
        <v>361.31871954656583</v>
      </c>
      <c r="K51" s="6">
        <f t="shared" ca="1" si="11"/>
        <v>355.42971519937373</v>
      </c>
      <c r="L51" s="6">
        <v>350.68091669166915</v>
      </c>
      <c r="M51" s="6">
        <f t="shared" si="12"/>
        <v>352.98991669166918</v>
      </c>
      <c r="N51" s="6">
        <v>48</v>
      </c>
      <c r="X51" s="3">
        <v>48</v>
      </c>
      <c r="Y51" s="3">
        <f t="shared" si="16"/>
        <v>0.23499999999999999</v>
      </c>
      <c r="Z51" s="4">
        <f t="shared" si="13"/>
        <v>350.68091669166915</v>
      </c>
      <c r="AA51" s="4">
        <f t="shared" si="14"/>
        <v>352.98991669166918</v>
      </c>
      <c r="AB51" s="3">
        <v>48</v>
      </c>
      <c r="AC51" s="3">
        <v>0.23499999999999999</v>
      </c>
      <c r="AD51" s="3">
        <f t="shared" ca="1" si="17"/>
        <v>361.31871954656583</v>
      </c>
      <c r="AE51" s="3">
        <f t="shared" ca="1" si="15"/>
        <v>355.42971519937373</v>
      </c>
      <c r="AF51" s="3"/>
    </row>
    <row r="52" spans="1:32" ht="15.6">
      <c r="A52" s="6">
        <v>49</v>
      </c>
      <c r="B52" s="6">
        <v>0.24</v>
      </c>
      <c r="C52" s="6">
        <f t="shared" si="3"/>
        <v>7</v>
      </c>
      <c r="D52" s="6">
        <f t="shared" si="4"/>
        <v>7</v>
      </c>
      <c r="E52" s="6">
        <f t="shared" si="5"/>
        <v>8.5760391843603401E-16</v>
      </c>
      <c r="F52" s="6">
        <f t="shared" ca="1" si="6"/>
        <v>1.0170293263068368E-14</v>
      </c>
      <c r="G52" s="6">
        <f t="shared" ca="1" si="7"/>
        <v>0</v>
      </c>
      <c r="H52" s="6">
        <f t="shared" ca="1" si="8"/>
        <v>2.9715199373727894E-2</v>
      </c>
      <c r="I52" s="6">
        <f t="shared" si="9"/>
        <v>355.4</v>
      </c>
      <c r="J52" s="6">
        <f t="shared" ca="1" si="10"/>
        <v>355.42971519937373</v>
      </c>
      <c r="K52" s="6">
        <f t="shared" ca="1" si="11"/>
        <v>351.22226891936009</v>
      </c>
      <c r="L52" s="6">
        <v>352.98991669166918</v>
      </c>
      <c r="M52" s="6">
        <f t="shared" si="12"/>
        <v>359.53191669166915</v>
      </c>
      <c r="N52" s="6">
        <v>49</v>
      </c>
      <c r="X52" s="3">
        <v>49</v>
      </c>
      <c r="Y52" s="3">
        <f t="shared" si="16"/>
        <v>0.24</v>
      </c>
      <c r="Z52" s="4">
        <f t="shared" si="13"/>
        <v>352.98991669166918</v>
      </c>
      <c r="AA52" s="4">
        <f t="shared" si="14"/>
        <v>359.53191669166915</v>
      </c>
      <c r="AB52" s="3">
        <v>49</v>
      </c>
      <c r="AC52" s="3">
        <v>0.24</v>
      </c>
      <c r="AD52" s="3">
        <f t="shared" ca="1" si="17"/>
        <v>355.42971519937373</v>
      </c>
      <c r="AE52" s="3">
        <f t="shared" ca="1" si="15"/>
        <v>351.22226891936009</v>
      </c>
      <c r="AF52" s="3"/>
    </row>
    <row r="53" spans="1:32" ht="15.6">
      <c r="A53" s="6">
        <v>50</v>
      </c>
      <c r="B53" s="6">
        <v>0.245</v>
      </c>
      <c r="C53" s="6">
        <f t="shared" si="3"/>
        <v>8</v>
      </c>
      <c r="D53" s="6">
        <f t="shared" si="4"/>
        <v>1</v>
      </c>
      <c r="E53" s="6">
        <f>SIN(2*PI()*A53/20)</f>
        <v>6.1257422745431001E-16</v>
      </c>
      <c r="F53" s="6">
        <f ca="1">E53*NORMINV(RAND(),8,1)</f>
        <v>5.0994262374130821E-15</v>
      </c>
      <c r="G53" s="6">
        <f ca="1">IF(OR(C53=$B$1,C53=$B$2,C53=$A$2,C53=$C$2,C53=$D$2),IF(D53=1,NORMINV(RAND(),10,2),IF(D53=2,NORMINV(RAND(),15,2),IF(D53=3,NORMINV(RAND(),25,2),IF(D53=4,NORMINV(RAND(),35,2),IF(D53=5,NORMINV(RAND(),25,2),IF(D53=6,NORMINV(RAND(),15,2),IF(D53=7,NORMINV(RAND(),10,2),0)))))))*$D$1,0)</f>
        <v>0</v>
      </c>
      <c r="H53" s="6">
        <f t="shared" ca="1" si="8"/>
        <v>-1.7777310806399074</v>
      </c>
      <c r="I53" s="6">
        <f>$I$52-(B53-0.24)*480</f>
        <v>353</v>
      </c>
      <c r="J53" s="6">
        <f t="shared" ca="1" si="10"/>
        <v>351.22226891936009</v>
      </c>
      <c r="K53" s="6">
        <f t="shared" ca="1" si="11"/>
        <v>350.77154547647029</v>
      </c>
      <c r="L53" s="6">
        <v>359.53191669166915</v>
      </c>
      <c r="M53" s="6">
        <f t="shared" si="12"/>
        <v>363.98191669166914</v>
      </c>
      <c r="N53" s="6">
        <v>50</v>
      </c>
      <c r="X53" s="3">
        <v>50</v>
      </c>
      <c r="Y53" s="3">
        <f t="shared" si="16"/>
        <v>0.245</v>
      </c>
      <c r="Z53" s="4">
        <f t="shared" si="13"/>
        <v>359.53191669166915</v>
      </c>
      <c r="AA53" s="4">
        <f t="shared" si="14"/>
        <v>363.98191669166914</v>
      </c>
      <c r="AB53" s="3">
        <v>50</v>
      </c>
      <c r="AC53" s="3">
        <v>0.245</v>
      </c>
      <c r="AD53" s="3">
        <f t="shared" ca="1" si="17"/>
        <v>351.22226891936009</v>
      </c>
      <c r="AE53" s="3">
        <f t="shared" ca="1" si="15"/>
        <v>350.77154547647029</v>
      </c>
      <c r="AF53" s="3"/>
    </row>
    <row r="54" spans="1:32" ht="15.6">
      <c r="A54" s="6">
        <v>51</v>
      </c>
      <c r="B54" s="6">
        <v>0.25</v>
      </c>
      <c r="C54" s="6">
        <f t="shared" si="3"/>
        <v>8</v>
      </c>
      <c r="D54" s="6">
        <f t="shared" si="4"/>
        <v>2</v>
      </c>
      <c r="E54" s="6">
        <f>SIN(2*PI()*A54/20)</f>
        <v>-0.30901699437494512</v>
      </c>
      <c r="F54" s="6">
        <f t="shared" ref="F54:F72" ca="1" si="18">E54*NORMINV(RAND(),8,1)</f>
        <v>-1.6711138837232149</v>
      </c>
      <c r="G54" s="6">
        <f t="shared" ref="G54:G117" ca="1" si="19">IF(OR(C54=$B$1,C54=$B$2,C54=$A$2,C54=$C$2,C54=$D$2),IF(D54=1,NORMINV(RAND(),10,2),IF(D54=2,NORMINV(RAND(),15,2),IF(D54=3,NORMINV(RAND(),25,2),IF(D54=4,NORMINV(RAND(),35,2),IF(D54=5,NORMINV(RAND(),25,2),IF(D54=6,NORMINV(RAND(),15,2),IF(D54=7,NORMINV(RAND(),10,2),0)))))))*$D$1,0)</f>
        <v>0</v>
      </c>
      <c r="H54" s="6">
        <f t="shared" ca="1" si="8"/>
        <v>1.8426593601935237</v>
      </c>
      <c r="I54" s="6">
        <f t="shared" ref="I54:I73" si="20">$I$52-(B54-0.24)*480</f>
        <v>350.59999999999997</v>
      </c>
      <c r="J54" s="6">
        <f t="shared" ca="1" si="10"/>
        <v>350.77154547647029</v>
      </c>
      <c r="K54" s="6">
        <f t="shared" ca="1" si="11"/>
        <v>340.79512052815198</v>
      </c>
      <c r="L54" s="6">
        <v>363.98191669166914</v>
      </c>
      <c r="M54" s="6">
        <f t="shared" si="12"/>
        <v>363.57291669166915</v>
      </c>
      <c r="N54" s="6">
        <v>51</v>
      </c>
      <c r="X54" s="3">
        <v>51</v>
      </c>
      <c r="Y54" s="3">
        <f t="shared" si="16"/>
        <v>0.25</v>
      </c>
      <c r="Z54" s="4">
        <f t="shared" si="13"/>
        <v>363.98191669166914</v>
      </c>
      <c r="AA54" s="4">
        <f t="shared" si="14"/>
        <v>363.57291669166915</v>
      </c>
      <c r="AB54" s="3">
        <v>51</v>
      </c>
      <c r="AC54" s="3">
        <v>0.25</v>
      </c>
      <c r="AD54" s="3">
        <f t="shared" ca="1" si="17"/>
        <v>350.77154547647029</v>
      </c>
      <c r="AE54" s="3">
        <f t="shared" ca="1" si="15"/>
        <v>340.79512052815198</v>
      </c>
      <c r="AF54" s="3"/>
    </row>
    <row r="55" spans="1:32" ht="15.6">
      <c r="A55" s="6">
        <v>52</v>
      </c>
      <c r="B55" s="6">
        <v>0.255</v>
      </c>
      <c r="C55" s="6">
        <f t="shared" si="3"/>
        <v>8</v>
      </c>
      <c r="D55" s="6">
        <f t="shared" si="4"/>
        <v>3</v>
      </c>
      <c r="E55" s="6">
        <f t="shared" ref="E55:E73" si="21">SIN(2*PI()*A55/20)</f>
        <v>-0.58778525229247258</v>
      </c>
      <c r="F55" s="6">
        <f t="shared" ca="1" si="18"/>
        <v>-5.4525718391281934</v>
      </c>
      <c r="G55" s="6">
        <f t="shared" ca="1" si="19"/>
        <v>0</v>
      </c>
      <c r="H55" s="6">
        <f t="shared" ca="1" si="8"/>
        <v>-1.9523076327198097</v>
      </c>
      <c r="I55" s="6">
        <f t="shared" si="20"/>
        <v>348.2</v>
      </c>
      <c r="J55" s="6">
        <f t="shared" ca="1" si="10"/>
        <v>340.79512052815198</v>
      </c>
      <c r="K55" s="6">
        <f t="shared" ca="1" si="11"/>
        <v>338.68691782650677</v>
      </c>
      <c r="L55" s="6">
        <v>363.57291669166915</v>
      </c>
      <c r="M55" s="6">
        <f t="shared" si="12"/>
        <v>356.18891669166914</v>
      </c>
      <c r="N55" s="6">
        <v>52</v>
      </c>
      <c r="X55" s="3">
        <v>52</v>
      </c>
      <c r="Y55" s="3">
        <f t="shared" si="16"/>
        <v>0.255</v>
      </c>
      <c r="Z55" s="4">
        <f t="shared" si="13"/>
        <v>363.57291669166915</v>
      </c>
      <c r="AA55" s="4">
        <f t="shared" si="14"/>
        <v>356.18891669166914</v>
      </c>
      <c r="AB55" s="3">
        <v>52</v>
      </c>
      <c r="AC55" s="3">
        <v>0.255</v>
      </c>
      <c r="AD55" s="3">
        <f t="shared" ca="1" si="17"/>
        <v>340.79512052815198</v>
      </c>
      <c r="AE55" s="3">
        <f t="shared" ca="1" si="15"/>
        <v>338.68691782650677</v>
      </c>
      <c r="AF55" s="3"/>
    </row>
    <row r="56" spans="1:32" ht="15.6">
      <c r="A56" s="6">
        <v>53</v>
      </c>
      <c r="B56" s="6">
        <v>0.26</v>
      </c>
      <c r="C56" s="6">
        <f t="shared" si="3"/>
        <v>8</v>
      </c>
      <c r="D56" s="6">
        <f t="shared" si="4"/>
        <v>4</v>
      </c>
      <c r="E56" s="6">
        <f t="shared" si="21"/>
        <v>-0.80901699437494812</v>
      </c>
      <c r="F56" s="6">
        <f t="shared" ca="1" si="18"/>
        <v>-7.4552143521811347</v>
      </c>
      <c r="G56" s="6">
        <f t="shared" ca="1" si="19"/>
        <v>0</v>
      </c>
      <c r="H56" s="6">
        <f t="shared" ca="1" si="8"/>
        <v>0.34213217868794954</v>
      </c>
      <c r="I56" s="6">
        <f t="shared" si="20"/>
        <v>345.79999999999995</v>
      </c>
      <c r="J56" s="6">
        <f t="shared" ca="1" si="10"/>
        <v>338.68691782650677</v>
      </c>
      <c r="K56" s="6">
        <f t="shared" ca="1" si="11"/>
        <v>339.5462530610211</v>
      </c>
      <c r="L56" s="6">
        <v>356.18891669166914</v>
      </c>
      <c r="M56" s="6">
        <f t="shared" si="12"/>
        <v>340.02691669166916</v>
      </c>
      <c r="N56" s="6">
        <v>53</v>
      </c>
      <c r="X56" s="3">
        <v>53</v>
      </c>
      <c r="Y56" s="3">
        <f t="shared" si="16"/>
        <v>0.26</v>
      </c>
      <c r="Z56" s="4">
        <f t="shared" si="13"/>
        <v>356.18891669166914</v>
      </c>
      <c r="AA56" s="4">
        <f t="shared" si="14"/>
        <v>340.02691669166916</v>
      </c>
      <c r="AB56" s="3">
        <v>53</v>
      </c>
      <c r="AC56" s="3">
        <v>0.26</v>
      </c>
      <c r="AD56" s="3">
        <f t="shared" ca="1" si="17"/>
        <v>338.68691782650677</v>
      </c>
      <c r="AE56" s="3">
        <f t="shared" ca="1" si="15"/>
        <v>339.5462530610211</v>
      </c>
      <c r="AF56" s="3"/>
    </row>
    <row r="57" spans="1:32" ht="15.6">
      <c r="A57" s="6">
        <v>54</v>
      </c>
      <c r="B57" s="6">
        <v>0.26500000000000001</v>
      </c>
      <c r="C57" s="6">
        <f t="shared" si="3"/>
        <v>8</v>
      </c>
      <c r="D57" s="6">
        <f t="shared" si="4"/>
        <v>5</v>
      </c>
      <c r="E57" s="6">
        <f t="shared" si="21"/>
        <v>-0.95105651629515342</v>
      </c>
      <c r="F57" s="6">
        <f t="shared" ca="1" si="18"/>
        <v>-7.6213841930269037</v>
      </c>
      <c r="G57" s="6">
        <f t="shared" ca="1" si="19"/>
        <v>0</v>
      </c>
      <c r="H57" s="6">
        <f t="shared" ca="1" si="8"/>
        <v>3.7676372540480152</v>
      </c>
      <c r="I57" s="6">
        <f t="shared" si="20"/>
        <v>343.4</v>
      </c>
      <c r="J57" s="6">
        <f t="shared" ca="1" si="10"/>
        <v>339.5462530610211</v>
      </c>
      <c r="K57" s="6">
        <f t="shared" ca="1" si="11"/>
        <v>331.55756712850359</v>
      </c>
      <c r="L57" s="6">
        <v>340.02691669166916</v>
      </c>
      <c r="M57" s="6">
        <f t="shared" si="12"/>
        <v>341.49391669166914</v>
      </c>
      <c r="N57" s="6">
        <v>54</v>
      </c>
      <c r="X57" s="3">
        <v>54</v>
      </c>
      <c r="Y57" s="3">
        <f t="shared" si="16"/>
        <v>0.26500000000000001</v>
      </c>
      <c r="Z57" s="4">
        <f t="shared" si="13"/>
        <v>340.02691669166916</v>
      </c>
      <c r="AA57" s="4">
        <f t="shared" si="14"/>
        <v>341.49391669166914</v>
      </c>
      <c r="AB57" s="3">
        <v>54</v>
      </c>
      <c r="AC57" s="3">
        <v>0.26500000000000001</v>
      </c>
      <c r="AD57" s="3">
        <f t="shared" ca="1" si="17"/>
        <v>339.5462530610211</v>
      </c>
      <c r="AE57" s="3">
        <f t="shared" ca="1" si="15"/>
        <v>331.55756712850359</v>
      </c>
      <c r="AF57" s="3"/>
    </row>
    <row r="58" spans="1:32" ht="15.6">
      <c r="A58" s="6">
        <v>55</v>
      </c>
      <c r="B58" s="6">
        <v>0.27</v>
      </c>
      <c r="C58" s="6">
        <f t="shared" si="3"/>
        <v>8</v>
      </c>
      <c r="D58" s="6">
        <f t="shared" si="4"/>
        <v>6</v>
      </c>
      <c r="E58" s="6">
        <f t="shared" si="21"/>
        <v>-1</v>
      </c>
      <c r="F58" s="6">
        <f t="shared" ca="1" si="18"/>
        <v>-11.028406210410548</v>
      </c>
      <c r="G58" s="6">
        <f t="shared" ca="1" si="19"/>
        <v>0</v>
      </c>
      <c r="H58" s="6">
        <f t="shared" ca="1" si="8"/>
        <v>1.585973338914179</v>
      </c>
      <c r="I58" s="6">
        <f t="shared" si="20"/>
        <v>340.99999999999994</v>
      </c>
      <c r="J58" s="6">
        <f t="shared" ca="1" si="10"/>
        <v>331.55756712850359</v>
      </c>
      <c r="K58" s="6">
        <f t="shared" ca="1" si="11"/>
        <v>327.77272893169464</v>
      </c>
      <c r="L58" s="6">
        <v>341.49391669166914</v>
      </c>
      <c r="M58" s="6">
        <f t="shared" si="12"/>
        <v>341.58991669166915</v>
      </c>
      <c r="N58" s="6">
        <v>55</v>
      </c>
      <c r="X58" s="3">
        <v>55</v>
      </c>
      <c r="Y58" s="3">
        <f t="shared" si="16"/>
        <v>0.27</v>
      </c>
      <c r="Z58" s="4">
        <f t="shared" si="13"/>
        <v>341.49391669166914</v>
      </c>
      <c r="AA58" s="4">
        <f t="shared" si="14"/>
        <v>341.58991669166915</v>
      </c>
      <c r="AB58" s="3">
        <v>55</v>
      </c>
      <c r="AC58" s="3">
        <v>0.27</v>
      </c>
      <c r="AD58" s="3">
        <f t="shared" ca="1" si="17"/>
        <v>331.55756712850359</v>
      </c>
      <c r="AE58" s="3">
        <f t="shared" ca="1" si="15"/>
        <v>327.77272893169464</v>
      </c>
      <c r="AF58" s="3"/>
    </row>
    <row r="59" spans="1:32" ht="15.6">
      <c r="A59" s="6">
        <v>56</v>
      </c>
      <c r="B59" s="6">
        <v>0.27500000000000002</v>
      </c>
      <c r="C59" s="6">
        <f t="shared" si="3"/>
        <v>8</v>
      </c>
      <c r="D59" s="6">
        <f t="shared" si="4"/>
        <v>7</v>
      </c>
      <c r="E59" s="6">
        <f t="shared" si="21"/>
        <v>-0.95105651629515375</v>
      </c>
      <c r="F59" s="6">
        <f t="shared" ca="1" si="18"/>
        <v>-7.3129916336351384</v>
      </c>
      <c r="G59" s="6">
        <f t="shared" ca="1" si="19"/>
        <v>0</v>
      </c>
      <c r="H59" s="6">
        <f t="shared" ca="1" si="8"/>
        <v>-3.514279434670188</v>
      </c>
      <c r="I59" s="6">
        <f t="shared" si="20"/>
        <v>338.59999999999997</v>
      </c>
      <c r="J59" s="6">
        <f t="shared" ca="1" si="10"/>
        <v>327.77272893169464</v>
      </c>
      <c r="K59" s="6">
        <f t="shared" ca="1" si="11"/>
        <v>329.6360000357538</v>
      </c>
      <c r="L59" s="6">
        <v>341.58991669166915</v>
      </c>
      <c r="M59" s="6">
        <f t="shared" si="12"/>
        <v>338.15091669166918</v>
      </c>
      <c r="N59" s="6">
        <v>56</v>
      </c>
      <c r="X59" s="3">
        <v>56</v>
      </c>
      <c r="Y59" s="3">
        <f t="shared" si="16"/>
        <v>0.27500000000000002</v>
      </c>
      <c r="Z59" s="4">
        <f t="shared" si="13"/>
        <v>341.58991669166915</v>
      </c>
      <c r="AA59" s="4">
        <f t="shared" si="14"/>
        <v>338.15091669166918</v>
      </c>
      <c r="AB59" s="3">
        <v>56</v>
      </c>
      <c r="AC59" s="3">
        <v>0.27500000000000002</v>
      </c>
      <c r="AD59" s="3">
        <f t="shared" ca="1" si="17"/>
        <v>327.77272893169464</v>
      </c>
      <c r="AE59" s="3">
        <f t="shared" ca="1" si="15"/>
        <v>329.6360000357538</v>
      </c>
      <c r="AF59" s="3"/>
    </row>
    <row r="60" spans="1:32" ht="15.6">
      <c r="A60" s="6">
        <v>57</v>
      </c>
      <c r="B60" s="6">
        <v>0.28000000000000003</v>
      </c>
      <c r="C60" s="6">
        <f t="shared" si="3"/>
        <v>9</v>
      </c>
      <c r="D60" s="6">
        <f t="shared" si="4"/>
        <v>1</v>
      </c>
      <c r="E60" s="6">
        <f t="shared" si="21"/>
        <v>-0.80901699437494889</v>
      </c>
      <c r="F60" s="6">
        <f t="shared" ca="1" si="18"/>
        <v>-5.6741378179163249</v>
      </c>
      <c r="G60" s="6">
        <f t="shared" ca="1" si="19"/>
        <v>0</v>
      </c>
      <c r="H60" s="6">
        <f t="shared" ca="1" si="8"/>
        <v>-0.88986214632981686</v>
      </c>
      <c r="I60" s="6">
        <f t="shared" si="20"/>
        <v>336.19999999999993</v>
      </c>
      <c r="J60" s="6">
        <f t="shared" ca="1" si="10"/>
        <v>329.6360000357538</v>
      </c>
      <c r="K60" s="6">
        <f t="shared" ca="1" si="11"/>
        <v>329.6142491050619</v>
      </c>
      <c r="L60" s="6">
        <v>338.15091669166918</v>
      </c>
      <c r="M60" s="6">
        <f t="shared" si="12"/>
        <v>340.02691669166916</v>
      </c>
      <c r="N60" s="6">
        <v>57</v>
      </c>
      <c r="X60" s="3">
        <v>57</v>
      </c>
      <c r="Y60" s="3">
        <f t="shared" si="16"/>
        <v>0.28000000000000003</v>
      </c>
      <c r="Z60" s="4">
        <f t="shared" si="13"/>
        <v>338.15091669166918</v>
      </c>
      <c r="AA60" s="4">
        <f t="shared" si="14"/>
        <v>340.02691669166916</v>
      </c>
      <c r="AB60" s="3">
        <v>57</v>
      </c>
      <c r="AC60" s="3">
        <v>0.28000000000000003</v>
      </c>
      <c r="AD60" s="3">
        <f t="shared" ca="1" si="17"/>
        <v>329.6360000357538</v>
      </c>
      <c r="AE60" s="3">
        <f t="shared" ca="1" si="15"/>
        <v>329.6142491050619</v>
      </c>
      <c r="AF60" s="3"/>
    </row>
    <row r="61" spans="1:32" ht="15.6">
      <c r="A61" s="6">
        <v>58</v>
      </c>
      <c r="B61" s="6">
        <v>0.28499999999999998</v>
      </c>
      <c r="C61" s="6">
        <f t="shared" si="3"/>
        <v>9</v>
      </c>
      <c r="D61" s="6">
        <f t="shared" si="4"/>
        <v>2</v>
      </c>
      <c r="E61" s="6">
        <f t="shared" si="21"/>
        <v>-0.58778525229247369</v>
      </c>
      <c r="F61" s="6">
        <f t="shared" ca="1" si="18"/>
        <v>-4.4047558296802034</v>
      </c>
      <c r="G61" s="6">
        <f t="shared" ca="1" si="19"/>
        <v>0</v>
      </c>
      <c r="H61" s="6">
        <f t="shared" ca="1" si="8"/>
        <v>0.21900493474216465</v>
      </c>
      <c r="I61" s="6">
        <f t="shared" si="20"/>
        <v>333.79999999999995</v>
      </c>
      <c r="J61" s="6">
        <f t="shared" ca="1" si="10"/>
        <v>329.6142491050619</v>
      </c>
      <c r="K61" s="6">
        <f t="shared" ca="1" si="11"/>
        <v>325.77846687555234</v>
      </c>
      <c r="L61" s="6">
        <v>340.02691669166916</v>
      </c>
      <c r="M61" s="6">
        <f t="shared" si="12"/>
        <v>336.17791669166917</v>
      </c>
      <c r="N61" s="6">
        <v>58</v>
      </c>
      <c r="X61" s="3">
        <v>58</v>
      </c>
      <c r="Y61" s="3">
        <f t="shared" si="16"/>
        <v>0.28499999999999998</v>
      </c>
      <c r="Z61" s="4">
        <f t="shared" si="13"/>
        <v>340.02691669166916</v>
      </c>
      <c r="AA61" s="4">
        <f t="shared" si="14"/>
        <v>336.17791669166917</v>
      </c>
      <c r="AB61" s="3">
        <v>58</v>
      </c>
      <c r="AC61" s="3">
        <v>0.28499999999999998</v>
      </c>
      <c r="AD61" s="3">
        <f t="shared" ca="1" si="17"/>
        <v>329.6142491050619</v>
      </c>
      <c r="AE61" s="3">
        <f t="shared" ca="1" si="15"/>
        <v>325.77846687555234</v>
      </c>
      <c r="AF61" s="3"/>
    </row>
    <row r="62" spans="1:32" ht="15.6">
      <c r="A62" s="6">
        <v>59</v>
      </c>
      <c r="B62" s="6">
        <v>0.28999999999999998</v>
      </c>
      <c r="C62" s="6">
        <f t="shared" si="3"/>
        <v>9</v>
      </c>
      <c r="D62" s="6">
        <f t="shared" si="4"/>
        <v>3</v>
      </c>
      <c r="E62" s="6">
        <f t="shared" si="21"/>
        <v>-0.30901699437494978</v>
      </c>
      <c r="F62" s="6">
        <f t="shared" ca="1" si="18"/>
        <v>-2.7057253661225018</v>
      </c>
      <c r="G62" s="6">
        <f t="shared" ca="1" si="19"/>
        <v>0</v>
      </c>
      <c r="H62" s="6">
        <f t="shared" ca="1" si="8"/>
        <v>-2.9158077583251218</v>
      </c>
      <c r="I62" s="6">
        <f t="shared" si="20"/>
        <v>331.4</v>
      </c>
      <c r="J62" s="6">
        <f t="shared" ca="1" si="10"/>
        <v>325.77846687555234</v>
      </c>
      <c r="K62" s="6">
        <f t="shared" ca="1" si="11"/>
        <v>328.24717475091308</v>
      </c>
      <c r="L62" s="6">
        <v>336.17791669166917</v>
      </c>
      <c r="M62" s="6">
        <f t="shared" si="12"/>
        <v>337.40491669166914</v>
      </c>
      <c r="N62" s="6">
        <v>59</v>
      </c>
      <c r="X62" s="3">
        <v>59</v>
      </c>
      <c r="Y62" s="3">
        <f t="shared" si="16"/>
        <v>0.28999999999999998</v>
      </c>
      <c r="Z62" s="4">
        <f t="shared" si="13"/>
        <v>336.17791669166917</v>
      </c>
      <c r="AA62" s="4">
        <f t="shared" si="14"/>
        <v>337.40491669166914</v>
      </c>
      <c r="AB62" s="3">
        <v>59</v>
      </c>
      <c r="AC62" s="3">
        <v>0.28999999999999998</v>
      </c>
      <c r="AD62" s="3">
        <f t="shared" ca="1" si="17"/>
        <v>325.77846687555234</v>
      </c>
      <c r="AE62" s="3">
        <f t="shared" ca="1" si="15"/>
        <v>328.24717475091308</v>
      </c>
      <c r="AF62" s="3"/>
    </row>
    <row r="63" spans="1:32" ht="15.6">
      <c r="A63" s="6">
        <v>60</v>
      </c>
      <c r="B63" s="6">
        <v>0.29499999999999998</v>
      </c>
      <c r="C63" s="6">
        <f t="shared" si="3"/>
        <v>9</v>
      </c>
      <c r="D63" s="6">
        <f t="shared" si="4"/>
        <v>4</v>
      </c>
      <c r="E63" s="6">
        <f t="shared" si="21"/>
        <v>-7.3508907294517201E-16</v>
      </c>
      <c r="F63" s="6">
        <f t="shared" ca="1" si="18"/>
        <v>-5.6420047322927103E-15</v>
      </c>
      <c r="G63" s="6">
        <f t="shared" ca="1" si="19"/>
        <v>0</v>
      </c>
      <c r="H63" s="6">
        <f t="shared" ca="1" si="8"/>
        <v>-0.75282524908689141</v>
      </c>
      <c r="I63" s="6">
        <f t="shared" si="20"/>
        <v>329</v>
      </c>
      <c r="J63" s="6">
        <f t="shared" ca="1" si="10"/>
        <v>328.24717475091308</v>
      </c>
      <c r="K63" s="6">
        <f t="shared" ca="1" si="11"/>
        <v>328.51853507303599</v>
      </c>
      <c r="L63" s="6">
        <v>337.40491669166914</v>
      </c>
      <c r="M63" s="6">
        <f t="shared" si="12"/>
        <v>338.15091669166918</v>
      </c>
      <c r="N63" s="6">
        <v>60</v>
      </c>
      <c r="X63" s="3">
        <v>60</v>
      </c>
      <c r="Y63" s="3">
        <f t="shared" si="16"/>
        <v>0.29499999999999998</v>
      </c>
      <c r="Z63" s="4">
        <f t="shared" si="13"/>
        <v>337.40491669166914</v>
      </c>
      <c r="AA63" s="4">
        <f t="shared" si="14"/>
        <v>338.15091669166918</v>
      </c>
      <c r="AB63" s="3">
        <v>60</v>
      </c>
      <c r="AC63" s="3">
        <v>0.29499999999999998</v>
      </c>
      <c r="AD63" s="3">
        <f t="shared" ca="1" si="17"/>
        <v>328.24717475091308</v>
      </c>
      <c r="AE63" s="3">
        <f t="shared" ca="1" si="15"/>
        <v>328.51853507303599</v>
      </c>
      <c r="AF63" s="3"/>
    </row>
    <row r="64" spans="1:32" ht="15.6">
      <c r="A64" s="6">
        <v>61</v>
      </c>
      <c r="B64" s="6">
        <v>0.3</v>
      </c>
      <c r="C64" s="6">
        <f t="shared" si="3"/>
        <v>9</v>
      </c>
      <c r="D64" s="6">
        <f t="shared" si="4"/>
        <v>5</v>
      </c>
      <c r="E64" s="6">
        <f t="shared" si="21"/>
        <v>0.30901699437494839</v>
      </c>
      <c r="F64" s="6">
        <f t="shared" ca="1" si="18"/>
        <v>2.8617054675361859</v>
      </c>
      <c r="G64" s="6">
        <f t="shared" ca="1" si="19"/>
        <v>0</v>
      </c>
      <c r="H64" s="6">
        <f t="shared" ca="1" si="8"/>
        <v>-0.94317039450015061</v>
      </c>
      <c r="I64" s="6">
        <f t="shared" si="20"/>
        <v>326.59999999999997</v>
      </c>
      <c r="J64" s="6">
        <f t="shared" ca="1" si="10"/>
        <v>328.51853507303599</v>
      </c>
      <c r="K64" s="6">
        <f t="shared" ca="1" si="11"/>
        <v>328.44113137050306</v>
      </c>
      <c r="L64" s="6">
        <v>338.15091669166918</v>
      </c>
      <c r="M64" s="6">
        <f t="shared" si="12"/>
        <v>333.21991669166914</v>
      </c>
      <c r="N64" s="6">
        <v>61</v>
      </c>
      <c r="X64" s="3">
        <v>61</v>
      </c>
      <c r="Y64" s="3">
        <f t="shared" si="16"/>
        <v>0.3</v>
      </c>
      <c r="Z64" s="4">
        <f t="shared" si="13"/>
        <v>338.15091669166918</v>
      </c>
      <c r="AA64" s="4">
        <f t="shared" si="14"/>
        <v>333.21991669166914</v>
      </c>
      <c r="AB64" s="3">
        <v>61</v>
      </c>
      <c r="AC64" s="3">
        <v>0.3</v>
      </c>
      <c r="AD64" s="3">
        <f t="shared" ca="1" si="17"/>
        <v>328.51853507303599</v>
      </c>
      <c r="AE64" s="3">
        <f t="shared" ca="1" si="15"/>
        <v>328.44113137050306</v>
      </c>
      <c r="AF64" s="3"/>
    </row>
    <row r="65" spans="1:32" ht="15.6">
      <c r="A65" s="6">
        <v>62</v>
      </c>
      <c r="B65" s="6">
        <v>0.30499999999999999</v>
      </c>
      <c r="C65" s="6">
        <f t="shared" si="3"/>
        <v>9</v>
      </c>
      <c r="D65" s="6">
        <f t="shared" si="4"/>
        <v>6</v>
      </c>
      <c r="E65" s="6">
        <f t="shared" si="21"/>
        <v>0.58778525229247247</v>
      </c>
      <c r="F65" s="6">
        <f t="shared" ca="1" si="18"/>
        <v>5.1179254568119985</v>
      </c>
      <c r="G65" s="6">
        <f t="shared" ca="1" si="19"/>
        <v>0</v>
      </c>
      <c r="H65" s="6">
        <f t="shared" ca="1" si="8"/>
        <v>-0.87679408630892297</v>
      </c>
      <c r="I65" s="6">
        <f t="shared" si="20"/>
        <v>324.2</v>
      </c>
      <c r="J65" s="6">
        <f t="shared" ca="1" si="10"/>
        <v>328.44113137050306</v>
      </c>
      <c r="K65" s="6">
        <f t="shared" ca="1" si="11"/>
        <v>328.8371383324378</v>
      </c>
      <c r="L65" s="6">
        <v>333.21991669166914</v>
      </c>
      <c r="M65" s="6">
        <f t="shared" si="12"/>
        <v>327.15891669166916</v>
      </c>
      <c r="N65" s="6">
        <v>62</v>
      </c>
      <c r="X65" s="3">
        <v>62</v>
      </c>
      <c r="Y65" s="3">
        <f t="shared" si="16"/>
        <v>0.30499999999999999</v>
      </c>
      <c r="Z65" s="4">
        <f t="shared" si="13"/>
        <v>333.21991669166914</v>
      </c>
      <c r="AA65" s="4">
        <f t="shared" si="14"/>
        <v>327.15891669166916</v>
      </c>
      <c r="AB65" s="3">
        <v>62</v>
      </c>
      <c r="AC65" s="3">
        <v>0.30499999999999999</v>
      </c>
      <c r="AD65" s="3">
        <f t="shared" ca="1" si="17"/>
        <v>328.44113137050306</v>
      </c>
      <c r="AE65" s="3">
        <f t="shared" ca="1" si="15"/>
        <v>328.8371383324378</v>
      </c>
      <c r="AF65" s="3"/>
    </row>
    <row r="66" spans="1:32" ht="15.6">
      <c r="A66" s="6">
        <v>63</v>
      </c>
      <c r="B66" s="6">
        <v>0.31</v>
      </c>
      <c r="C66" s="6">
        <f t="shared" si="3"/>
        <v>9</v>
      </c>
      <c r="D66" s="6">
        <f t="shared" si="4"/>
        <v>7</v>
      </c>
      <c r="E66" s="6">
        <f t="shared" si="21"/>
        <v>0.80901699437494801</v>
      </c>
      <c r="F66" s="6">
        <f t="shared" ca="1" si="18"/>
        <v>7.6363776248364053</v>
      </c>
      <c r="G66" s="6">
        <f t="shared" ca="1" si="19"/>
        <v>0</v>
      </c>
      <c r="H66" s="6">
        <f t="shared" ca="1" si="8"/>
        <v>-0.59923929239854057</v>
      </c>
      <c r="I66" s="6">
        <f t="shared" si="20"/>
        <v>321.79999999999995</v>
      </c>
      <c r="J66" s="6">
        <f t="shared" ca="1" si="10"/>
        <v>328.8371383324378</v>
      </c>
      <c r="K66" s="6">
        <f t="shared" ca="1" si="11"/>
        <v>333.92732491567955</v>
      </c>
      <c r="L66" s="6">
        <v>327.15891669166916</v>
      </c>
      <c r="M66" s="6">
        <f t="shared" si="12"/>
        <v>320.01591669166913</v>
      </c>
      <c r="N66" s="6">
        <v>63</v>
      </c>
      <c r="X66" s="3">
        <v>63</v>
      </c>
      <c r="Y66" s="3">
        <f t="shared" si="16"/>
        <v>0.31</v>
      </c>
      <c r="Z66" s="4">
        <f t="shared" si="13"/>
        <v>327.15891669166916</v>
      </c>
      <c r="AA66" s="4">
        <f t="shared" si="14"/>
        <v>320.01591669166913</v>
      </c>
      <c r="AB66" s="3">
        <v>63</v>
      </c>
      <c r="AC66" s="3">
        <v>0.31</v>
      </c>
      <c r="AD66" s="3">
        <f t="shared" ca="1" si="17"/>
        <v>328.8371383324378</v>
      </c>
      <c r="AE66" s="3">
        <f t="shared" ca="1" si="15"/>
        <v>333.92732491567955</v>
      </c>
      <c r="AF66" s="3"/>
    </row>
    <row r="67" spans="1:32" ht="15.6">
      <c r="A67" s="6">
        <v>64</v>
      </c>
      <c r="B67" s="6">
        <v>0.315</v>
      </c>
      <c r="C67" s="6">
        <f t="shared" si="3"/>
        <v>10</v>
      </c>
      <c r="D67" s="6">
        <f t="shared" si="4"/>
        <v>1</v>
      </c>
      <c r="E67" s="6">
        <f t="shared" si="21"/>
        <v>0.95105651629515331</v>
      </c>
      <c r="F67" s="6">
        <f t="shared" ca="1" si="18"/>
        <v>7.7787198438690428</v>
      </c>
      <c r="G67" s="6">
        <f t="shared" ca="1" si="19"/>
        <v>6.7344117187539121</v>
      </c>
      <c r="H67" s="6">
        <f t="shared" ca="1" si="8"/>
        <v>1.4193353056600598E-2</v>
      </c>
      <c r="I67" s="6">
        <f t="shared" si="20"/>
        <v>319.39999999999998</v>
      </c>
      <c r="J67" s="6">
        <f t="shared" ca="1" si="10"/>
        <v>333.92732491567955</v>
      </c>
      <c r="K67" s="6">
        <f t="shared" ca="1" si="11"/>
        <v>329.78239768601543</v>
      </c>
      <c r="L67" s="6">
        <v>320.01591669166913</v>
      </c>
      <c r="M67" s="6">
        <f t="shared" si="12"/>
        <v>321.00191669166918</v>
      </c>
      <c r="N67" s="6">
        <v>64</v>
      </c>
      <c r="X67" s="3">
        <v>64</v>
      </c>
      <c r="Y67" s="3">
        <f t="shared" si="16"/>
        <v>0.315</v>
      </c>
      <c r="Z67" s="4">
        <f t="shared" si="13"/>
        <v>320.01591669166913</v>
      </c>
      <c r="AA67" s="4">
        <f t="shared" si="14"/>
        <v>321.00191669166918</v>
      </c>
      <c r="AB67" s="3">
        <v>64</v>
      </c>
      <c r="AC67" s="3">
        <v>0.315</v>
      </c>
      <c r="AD67" s="3">
        <f t="shared" ca="1" si="17"/>
        <v>333.92732491567955</v>
      </c>
      <c r="AE67" s="3">
        <f t="shared" ca="1" si="15"/>
        <v>329.78239768601543</v>
      </c>
      <c r="AF67" s="3"/>
    </row>
    <row r="68" spans="1:32" ht="15.6">
      <c r="A68" s="6">
        <v>65</v>
      </c>
      <c r="B68" s="6">
        <v>0.32</v>
      </c>
      <c r="C68" s="6">
        <f t="shared" si="3"/>
        <v>10</v>
      </c>
      <c r="D68" s="6">
        <f t="shared" si="4"/>
        <v>2</v>
      </c>
      <c r="E68" s="6">
        <f t="shared" si="21"/>
        <v>1</v>
      </c>
      <c r="F68" s="6">
        <f t="shared" ca="1" si="18"/>
        <v>6.8908976514354974</v>
      </c>
      <c r="G68" s="6">
        <f t="shared" ca="1" si="19"/>
        <v>5.7947423647992116</v>
      </c>
      <c r="H68" s="6">
        <f t="shared" ca="1" si="8"/>
        <v>9.6757669780721645E-2</v>
      </c>
      <c r="I68" s="6">
        <f t="shared" si="20"/>
        <v>317</v>
      </c>
      <c r="J68" s="6">
        <f t="shared" ca="1" si="10"/>
        <v>329.78239768601543</v>
      </c>
      <c r="K68" s="6">
        <f t="shared" ca="1" si="11"/>
        <v>336.4400802767143</v>
      </c>
      <c r="L68" s="6">
        <v>321.00191669166918</v>
      </c>
      <c r="M68" s="6">
        <f t="shared" si="12"/>
        <v>318.13991669166916</v>
      </c>
      <c r="N68" s="6">
        <v>65</v>
      </c>
      <c r="X68" s="3">
        <v>65</v>
      </c>
      <c r="Y68" s="3">
        <f t="shared" ref="Y68:Y99" si="22">B68</f>
        <v>0.32</v>
      </c>
      <c r="Z68" s="4">
        <f t="shared" si="13"/>
        <v>321.00191669166918</v>
      </c>
      <c r="AA68" s="4">
        <f t="shared" si="14"/>
        <v>318.13991669166916</v>
      </c>
      <c r="AB68" s="3">
        <v>65</v>
      </c>
      <c r="AC68" s="3">
        <v>0.32</v>
      </c>
      <c r="AD68" s="3">
        <f t="shared" ref="AD68:AD99" ca="1" si="23">J68</f>
        <v>329.78239768601543</v>
      </c>
      <c r="AE68" s="3">
        <f t="shared" ca="1" si="15"/>
        <v>336.4400802767143</v>
      </c>
      <c r="AF68" s="3"/>
    </row>
    <row r="69" spans="1:32" ht="15.6">
      <c r="A69" s="6">
        <v>66</v>
      </c>
      <c r="B69" s="6">
        <v>0.32500000000000001</v>
      </c>
      <c r="C69" s="6">
        <f t="shared" ref="C69:C132" si="24">IF(D69=1,C68+1,C68)</f>
        <v>10</v>
      </c>
      <c r="D69" s="6">
        <f t="shared" ref="D69:D132" si="25">IF(D68&lt;7,D68+1,1)</f>
        <v>3</v>
      </c>
      <c r="E69" s="6">
        <f t="shared" si="21"/>
        <v>0.95105651629515386</v>
      </c>
      <c r="F69" s="6">
        <f t="shared" ca="1" si="18"/>
        <v>7.8809196246853732</v>
      </c>
      <c r="G69" s="6">
        <f t="shared" ca="1" si="19"/>
        <v>12.896157869737724</v>
      </c>
      <c r="H69" s="6">
        <f t="shared" ref="H69:H132" ca="1" si="26">NORMINV(RAND(),0,2)</f>
        <v>1.0630027822912527</v>
      </c>
      <c r="I69" s="6">
        <f t="shared" si="20"/>
        <v>314.59999999999997</v>
      </c>
      <c r="J69" s="6">
        <f t="shared" ref="J69:J132" ca="1" si="27">SUM(F69:I69)</f>
        <v>336.4400802767143</v>
      </c>
      <c r="K69" s="6">
        <f t="shared" ref="K69:K132" ca="1" si="28">J70</f>
        <v>335.8062400437085</v>
      </c>
      <c r="L69" s="6">
        <v>318.13991669166916</v>
      </c>
      <c r="M69" s="6">
        <f t="shared" ref="M69:M132" si="29">L70</f>
        <v>315.42191669166914</v>
      </c>
      <c r="N69" s="6">
        <v>66</v>
      </c>
      <c r="X69" s="3">
        <v>66</v>
      </c>
      <c r="Y69" s="3">
        <f t="shared" si="22"/>
        <v>0.32500000000000001</v>
      </c>
      <c r="Z69" s="4">
        <f t="shared" ref="Z69:Z132" si="30">L69</f>
        <v>318.13991669166916</v>
      </c>
      <c r="AA69" s="4">
        <f t="shared" ref="AA69:AA132" si="31">Z70</f>
        <v>315.42191669166914</v>
      </c>
      <c r="AB69" s="3">
        <v>66</v>
      </c>
      <c r="AC69" s="3">
        <v>0.32500000000000001</v>
      </c>
      <c r="AD69" s="3">
        <f t="shared" ca="1" si="23"/>
        <v>336.4400802767143</v>
      </c>
      <c r="AE69" s="3">
        <f t="shared" ref="AE69:AE132" ca="1" si="32">AD70</f>
        <v>335.8062400437085</v>
      </c>
      <c r="AF69" s="3"/>
    </row>
    <row r="70" spans="1:32" ht="15.6">
      <c r="A70" s="6">
        <v>67</v>
      </c>
      <c r="B70" s="6">
        <v>0.33</v>
      </c>
      <c r="C70" s="6">
        <f t="shared" si="24"/>
        <v>10</v>
      </c>
      <c r="D70" s="6">
        <f t="shared" si="25"/>
        <v>4</v>
      </c>
      <c r="E70" s="6">
        <f t="shared" si="21"/>
        <v>0.80901699437494901</v>
      </c>
      <c r="F70" s="6">
        <f t="shared" ca="1" si="18"/>
        <v>6.66521011029758</v>
      </c>
      <c r="G70" s="6">
        <f t="shared" ca="1" si="19"/>
        <v>17.306426632968659</v>
      </c>
      <c r="H70" s="6">
        <f t="shared" ca="1" si="26"/>
        <v>-0.36539669955773368</v>
      </c>
      <c r="I70" s="6">
        <f t="shared" si="20"/>
        <v>312.2</v>
      </c>
      <c r="J70" s="6">
        <f t="shared" ca="1" si="27"/>
        <v>335.8062400437085</v>
      </c>
      <c r="K70" s="6">
        <f t="shared" ca="1" si="28"/>
        <v>329.91026024254256</v>
      </c>
      <c r="L70" s="6">
        <v>315.42191669166914</v>
      </c>
      <c r="M70" s="6">
        <f t="shared" si="29"/>
        <v>315.18091669166915</v>
      </c>
      <c r="N70" s="6">
        <v>67</v>
      </c>
      <c r="X70" s="3">
        <v>67</v>
      </c>
      <c r="Y70" s="3">
        <f t="shared" si="22"/>
        <v>0.33</v>
      </c>
      <c r="Z70" s="4">
        <f t="shared" si="30"/>
        <v>315.42191669166914</v>
      </c>
      <c r="AA70" s="4">
        <f t="shared" si="31"/>
        <v>315.18091669166915</v>
      </c>
      <c r="AB70" s="3">
        <v>67</v>
      </c>
      <c r="AC70" s="3">
        <v>0.33</v>
      </c>
      <c r="AD70" s="3">
        <f t="shared" ca="1" si="23"/>
        <v>335.8062400437085</v>
      </c>
      <c r="AE70" s="3">
        <f t="shared" ca="1" si="32"/>
        <v>329.91026024254256</v>
      </c>
      <c r="AF70" s="3"/>
    </row>
    <row r="71" spans="1:32" ht="15.6">
      <c r="A71" s="6">
        <v>68</v>
      </c>
      <c r="B71" s="6">
        <v>0.33500000000000002</v>
      </c>
      <c r="C71" s="6">
        <f t="shared" si="24"/>
        <v>10</v>
      </c>
      <c r="D71" s="6">
        <f t="shared" si="25"/>
        <v>5</v>
      </c>
      <c r="E71" s="6">
        <f t="shared" si="21"/>
        <v>0.5877852522924738</v>
      </c>
      <c r="F71" s="6">
        <f t="shared" ca="1" si="18"/>
        <v>4.3816148867032938</v>
      </c>
      <c r="G71" s="6">
        <f t="shared" ca="1" si="19"/>
        <v>12.230060300086276</v>
      </c>
      <c r="H71" s="6">
        <f t="shared" ca="1" si="26"/>
        <v>3.4985850557530451</v>
      </c>
      <c r="I71" s="6">
        <f t="shared" si="20"/>
        <v>309.79999999999995</v>
      </c>
      <c r="J71" s="6">
        <f t="shared" ca="1" si="27"/>
        <v>329.91026024254256</v>
      </c>
      <c r="K71" s="6">
        <f t="shared" ca="1" si="28"/>
        <v>316.50381027525339</v>
      </c>
      <c r="L71" s="6">
        <v>315.18091669166915</v>
      </c>
      <c r="M71" s="6">
        <f t="shared" si="29"/>
        <v>314.26691669166917</v>
      </c>
      <c r="N71" s="6">
        <v>68</v>
      </c>
      <c r="X71" s="3">
        <v>68</v>
      </c>
      <c r="Y71" s="3">
        <f t="shared" si="22"/>
        <v>0.33500000000000002</v>
      </c>
      <c r="Z71" s="4">
        <f t="shared" si="30"/>
        <v>315.18091669166915</v>
      </c>
      <c r="AA71" s="4">
        <f t="shared" si="31"/>
        <v>314.26691669166917</v>
      </c>
      <c r="AB71" s="3">
        <v>68</v>
      </c>
      <c r="AC71" s="3">
        <v>0.33500000000000002</v>
      </c>
      <c r="AD71" s="3">
        <f t="shared" ca="1" si="23"/>
        <v>329.91026024254256</v>
      </c>
      <c r="AE71" s="3">
        <f t="shared" ca="1" si="32"/>
        <v>316.50381027525339</v>
      </c>
      <c r="AF71" s="3"/>
    </row>
    <row r="72" spans="1:32" ht="15.6">
      <c r="A72" s="6">
        <v>69</v>
      </c>
      <c r="B72" s="6">
        <v>0.34</v>
      </c>
      <c r="C72" s="6">
        <f t="shared" si="24"/>
        <v>10</v>
      </c>
      <c r="D72" s="6">
        <f t="shared" si="25"/>
        <v>6</v>
      </c>
      <c r="E72" s="6">
        <f t="shared" si="21"/>
        <v>0.30901699437494656</v>
      </c>
      <c r="F72" s="6">
        <f t="shared" ca="1" si="18"/>
        <v>2.4507747658618548</v>
      </c>
      <c r="G72" s="6">
        <f t="shared" ca="1" si="19"/>
        <v>7.7191854083111142</v>
      </c>
      <c r="H72" s="6">
        <f t="shared" ca="1" si="26"/>
        <v>-1.066149898919559</v>
      </c>
      <c r="I72" s="6">
        <f t="shared" si="20"/>
        <v>307.39999999999998</v>
      </c>
      <c r="J72" s="6">
        <f t="shared" ca="1" si="27"/>
        <v>316.50381027525339</v>
      </c>
      <c r="K72" s="6">
        <f t="shared" ca="1" si="28"/>
        <v>309.10737732223816</v>
      </c>
      <c r="L72" s="6">
        <v>314.26691669166917</v>
      </c>
      <c r="M72" s="6">
        <f t="shared" si="29"/>
        <v>313.20891669166917</v>
      </c>
      <c r="N72" s="6">
        <v>69</v>
      </c>
      <c r="X72" s="3">
        <v>69</v>
      </c>
      <c r="Y72" s="3">
        <f t="shared" si="22"/>
        <v>0.34</v>
      </c>
      <c r="Z72" s="4">
        <f t="shared" si="30"/>
        <v>314.26691669166917</v>
      </c>
      <c r="AA72" s="4">
        <f t="shared" si="31"/>
        <v>313.20891669166917</v>
      </c>
      <c r="AB72" s="3">
        <v>69</v>
      </c>
      <c r="AC72" s="3">
        <v>0.34</v>
      </c>
      <c r="AD72" s="3">
        <f t="shared" ca="1" si="23"/>
        <v>316.50381027525339</v>
      </c>
      <c r="AE72" s="3">
        <f t="shared" ca="1" si="32"/>
        <v>309.10737732223816</v>
      </c>
      <c r="AF72" s="3"/>
    </row>
    <row r="73" spans="1:32" ht="15.6">
      <c r="A73" s="6">
        <v>70</v>
      </c>
      <c r="B73" s="6">
        <v>0.34499999999999997</v>
      </c>
      <c r="C73" s="6">
        <f t="shared" si="24"/>
        <v>10</v>
      </c>
      <c r="D73" s="6">
        <f t="shared" si="25"/>
        <v>7</v>
      </c>
      <c r="E73" s="6">
        <f t="shared" si="21"/>
        <v>8.5760391843603401E-16</v>
      </c>
      <c r="F73" s="6">
        <f ca="1">E73*NORMINV(RAND(),8,1)</f>
        <v>6.1086114383740467E-15</v>
      </c>
      <c r="G73" s="6">
        <f t="shared" ca="1" si="19"/>
        <v>5.4783465483569698</v>
      </c>
      <c r="H73" s="6">
        <f t="shared" ca="1" si="26"/>
        <v>-1.3709692261188118</v>
      </c>
      <c r="I73" s="6">
        <f t="shared" si="20"/>
        <v>305</v>
      </c>
      <c r="J73" s="6">
        <f t="shared" ca="1" si="27"/>
        <v>309.10737732223816</v>
      </c>
      <c r="K73" s="6">
        <f t="shared" ca="1" si="28"/>
        <v>295.95564508207298</v>
      </c>
      <c r="L73" s="6">
        <v>313.20891669166917</v>
      </c>
      <c r="M73" s="6">
        <f t="shared" si="29"/>
        <v>312.22291669166918</v>
      </c>
      <c r="N73" s="6">
        <v>70</v>
      </c>
      <c r="X73" s="3">
        <v>70</v>
      </c>
      <c r="Y73" s="3">
        <f t="shared" si="22"/>
        <v>0.34499999999999997</v>
      </c>
      <c r="Z73" s="4">
        <f t="shared" si="30"/>
        <v>313.20891669166917</v>
      </c>
      <c r="AA73" s="4">
        <f t="shared" si="31"/>
        <v>312.22291669166918</v>
      </c>
      <c r="AB73" s="3">
        <v>70</v>
      </c>
      <c r="AC73" s="3">
        <v>0.34499999999999997</v>
      </c>
      <c r="AD73" s="3">
        <f t="shared" ca="1" si="23"/>
        <v>309.10737732223816</v>
      </c>
      <c r="AE73" s="3">
        <f t="shared" ca="1" si="32"/>
        <v>295.95564508207298</v>
      </c>
      <c r="AF73" s="3"/>
    </row>
    <row r="74" spans="1:32" ht="15.6">
      <c r="A74" s="6">
        <v>71</v>
      </c>
      <c r="B74" s="6">
        <v>0.35</v>
      </c>
      <c r="C74" s="6">
        <f t="shared" si="24"/>
        <v>11</v>
      </c>
      <c r="D74" s="6">
        <f t="shared" si="25"/>
        <v>1</v>
      </c>
      <c r="E74" s="6">
        <f>SIN(2*PI()*A74/10)</f>
        <v>0.58778525229247458</v>
      </c>
      <c r="F74" s="6">
        <f ca="1">E74*NORMINV(RAND(),3,1)</f>
        <v>1.2649324310766836</v>
      </c>
      <c r="G74" s="6">
        <f t="shared" ca="1" si="19"/>
        <v>0</v>
      </c>
      <c r="H74" s="6">
        <f t="shared" ca="1" si="26"/>
        <v>-0.80928734900372645</v>
      </c>
      <c r="I74" s="6">
        <f>320-B74*70</f>
        <v>295.5</v>
      </c>
      <c r="J74" s="6">
        <f t="shared" ca="1" si="27"/>
        <v>295.95564508207298</v>
      </c>
      <c r="K74" s="6">
        <f t="shared" ca="1" si="28"/>
        <v>297.50195272252239</v>
      </c>
      <c r="L74" s="6">
        <v>312.22291669166918</v>
      </c>
      <c r="M74" s="6">
        <f t="shared" si="29"/>
        <v>310.82791669166915</v>
      </c>
      <c r="N74" s="6">
        <v>71</v>
      </c>
      <c r="X74" s="3">
        <v>71</v>
      </c>
      <c r="Y74" s="3">
        <f t="shared" si="22"/>
        <v>0.35</v>
      </c>
      <c r="Z74" s="4">
        <f t="shared" si="30"/>
        <v>312.22291669166918</v>
      </c>
      <c r="AA74" s="4">
        <f t="shared" si="31"/>
        <v>310.82791669166915</v>
      </c>
      <c r="AB74" s="3">
        <v>71</v>
      </c>
      <c r="AC74" s="3">
        <v>0.35</v>
      </c>
      <c r="AD74" s="3">
        <f t="shared" ca="1" si="23"/>
        <v>295.95564508207298</v>
      </c>
      <c r="AE74" s="3">
        <f t="shared" ca="1" si="32"/>
        <v>297.50195272252239</v>
      </c>
      <c r="AF74" s="3"/>
    </row>
    <row r="75" spans="1:32" ht="15.6">
      <c r="A75" s="6">
        <v>72</v>
      </c>
      <c r="B75" s="6">
        <v>0.35499999999999998</v>
      </c>
      <c r="C75" s="6">
        <f t="shared" si="24"/>
        <v>11</v>
      </c>
      <c r="D75" s="6">
        <f t="shared" si="25"/>
        <v>2</v>
      </c>
      <c r="E75" s="6">
        <f t="shared" ref="E75:E134" si="33">SIN(2*PI()*A75/10)</f>
        <v>0.95105651629515298</v>
      </c>
      <c r="F75" s="6">
        <f t="shared" ref="F75:F134" ca="1" si="34">E75*NORMINV(RAND(),3,1)</f>
        <v>2.5492549557986295</v>
      </c>
      <c r="G75" s="6">
        <f t="shared" ca="1" si="19"/>
        <v>0</v>
      </c>
      <c r="H75" s="6">
        <f t="shared" ca="1" si="26"/>
        <v>-0.19730223327619673</v>
      </c>
      <c r="I75" s="6">
        <f t="shared" ref="I75:I134" si="35">320-B75*70</f>
        <v>295.14999999999998</v>
      </c>
      <c r="J75" s="6">
        <f t="shared" ca="1" si="27"/>
        <v>297.50195272252239</v>
      </c>
      <c r="K75" s="6">
        <f t="shared" ca="1" si="28"/>
        <v>298.08322402122985</v>
      </c>
      <c r="L75" s="6">
        <v>310.82791669166915</v>
      </c>
      <c r="M75" s="6">
        <f t="shared" si="29"/>
        <v>302.62691669166918</v>
      </c>
      <c r="N75" s="6">
        <v>72</v>
      </c>
      <c r="X75" s="3">
        <v>72</v>
      </c>
      <c r="Y75" s="3">
        <f t="shared" si="22"/>
        <v>0.35499999999999998</v>
      </c>
      <c r="Z75" s="4">
        <f t="shared" si="30"/>
        <v>310.82791669166915</v>
      </c>
      <c r="AA75" s="4">
        <f t="shared" si="31"/>
        <v>302.62691669166918</v>
      </c>
      <c r="AB75" s="3">
        <v>72</v>
      </c>
      <c r="AC75" s="3">
        <v>0.35499999999999998</v>
      </c>
      <c r="AD75" s="3">
        <f t="shared" ca="1" si="23"/>
        <v>297.50195272252239</v>
      </c>
      <c r="AE75" s="3">
        <f t="shared" ca="1" si="32"/>
        <v>298.08322402122985</v>
      </c>
      <c r="AF75" s="3"/>
    </row>
    <row r="76" spans="1:32" ht="15.6">
      <c r="A76" s="6">
        <v>73</v>
      </c>
      <c r="B76" s="6">
        <v>0.36</v>
      </c>
      <c r="C76" s="6">
        <f t="shared" si="24"/>
        <v>11</v>
      </c>
      <c r="D76" s="6">
        <f t="shared" si="25"/>
        <v>3</v>
      </c>
      <c r="E76" s="6">
        <f t="shared" si="33"/>
        <v>0.9510565162951552</v>
      </c>
      <c r="F76" s="6">
        <f t="shared" ca="1" si="34"/>
        <v>2.5715359734119625</v>
      </c>
      <c r="G76" s="6">
        <f t="shared" ca="1" si="19"/>
        <v>0</v>
      </c>
      <c r="H76" s="6">
        <f t="shared" ca="1" si="26"/>
        <v>0.71168804781790529</v>
      </c>
      <c r="I76" s="6">
        <f t="shared" si="35"/>
        <v>294.8</v>
      </c>
      <c r="J76" s="6">
        <f t="shared" ca="1" si="27"/>
        <v>298.08322402122985</v>
      </c>
      <c r="K76" s="6">
        <f t="shared" ca="1" si="28"/>
        <v>295.15988998091029</v>
      </c>
      <c r="L76" s="6">
        <v>302.62691669166918</v>
      </c>
      <c r="M76" s="6">
        <f t="shared" si="29"/>
        <v>298.12891669166913</v>
      </c>
      <c r="N76" s="6">
        <v>73</v>
      </c>
      <c r="X76" s="3">
        <v>73</v>
      </c>
      <c r="Y76" s="3">
        <f t="shared" si="22"/>
        <v>0.36</v>
      </c>
      <c r="Z76" s="4">
        <f t="shared" si="30"/>
        <v>302.62691669166918</v>
      </c>
      <c r="AA76" s="4">
        <f t="shared" si="31"/>
        <v>298.12891669166913</v>
      </c>
      <c r="AB76" s="3">
        <v>73</v>
      </c>
      <c r="AC76" s="3">
        <v>0.36</v>
      </c>
      <c r="AD76" s="3">
        <f t="shared" ca="1" si="23"/>
        <v>298.08322402122985</v>
      </c>
      <c r="AE76" s="3">
        <f t="shared" ca="1" si="32"/>
        <v>295.15988998091029</v>
      </c>
      <c r="AF76" s="3"/>
    </row>
    <row r="77" spans="1:32" ht="15.6">
      <c r="A77" s="6">
        <v>74</v>
      </c>
      <c r="B77" s="6">
        <v>0.36499999999999999</v>
      </c>
      <c r="C77" s="6">
        <f t="shared" si="24"/>
        <v>11</v>
      </c>
      <c r="D77" s="6">
        <f t="shared" si="25"/>
        <v>4</v>
      </c>
      <c r="E77" s="6">
        <f t="shared" si="33"/>
        <v>0.58778525229247458</v>
      </c>
      <c r="F77" s="6">
        <f t="shared" ca="1" si="34"/>
        <v>2.093676364724927</v>
      </c>
      <c r="G77" s="6">
        <f t="shared" ca="1" si="19"/>
        <v>0</v>
      </c>
      <c r="H77" s="6">
        <f t="shared" ca="1" si="26"/>
        <v>-1.3837863838146176</v>
      </c>
      <c r="I77" s="6">
        <f t="shared" si="35"/>
        <v>294.45</v>
      </c>
      <c r="J77" s="6">
        <f t="shared" ca="1" si="27"/>
        <v>295.15988998091029</v>
      </c>
      <c r="K77" s="6">
        <f t="shared" ca="1" si="28"/>
        <v>293.45314218424596</v>
      </c>
      <c r="L77" s="6">
        <v>298.12891669166913</v>
      </c>
      <c r="M77" s="6">
        <f t="shared" si="29"/>
        <v>297.31091669166915</v>
      </c>
      <c r="N77" s="6">
        <v>74</v>
      </c>
      <c r="X77" s="3">
        <v>74</v>
      </c>
      <c r="Y77" s="3">
        <f t="shared" si="22"/>
        <v>0.36499999999999999</v>
      </c>
      <c r="Z77" s="4">
        <f t="shared" si="30"/>
        <v>298.12891669166913</v>
      </c>
      <c r="AA77" s="4">
        <f t="shared" si="31"/>
        <v>297.31091669166915</v>
      </c>
      <c r="AB77" s="3">
        <v>74</v>
      </c>
      <c r="AC77" s="3">
        <v>0.36499999999999999</v>
      </c>
      <c r="AD77" s="3">
        <f t="shared" ca="1" si="23"/>
        <v>295.15988998091029</v>
      </c>
      <c r="AE77" s="3">
        <f t="shared" ca="1" si="32"/>
        <v>293.45314218424596</v>
      </c>
      <c r="AF77" s="3"/>
    </row>
    <row r="78" spans="1:32" ht="15.6">
      <c r="A78" s="6">
        <v>75</v>
      </c>
      <c r="B78" s="6">
        <v>0.37</v>
      </c>
      <c r="C78" s="6">
        <f t="shared" si="24"/>
        <v>11</v>
      </c>
      <c r="D78" s="6">
        <f t="shared" si="25"/>
        <v>5</v>
      </c>
      <c r="E78" s="6">
        <f t="shared" si="33"/>
        <v>5.3904363611634309E-15</v>
      </c>
      <c r="F78" s="6">
        <f t="shared" ca="1" si="34"/>
        <v>1.8024543608113663E-14</v>
      </c>
      <c r="G78" s="6">
        <f t="shared" ca="1" si="19"/>
        <v>0</v>
      </c>
      <c r="H78" s="6">
        <f t="shared" ca="1" si="26"/>
        <v>-0.64685781575406009</v>
      </c>
      <c r="I78" s="6">
        <f t="shared" si="35"/>
        <v>294.10000000000002</v>
      </c>
      <c r="J78" s="6">
        <f t="shared" ca="1" si="27"/>
        <v>293.45314218424596</v>
      </c>
      <c r="K78" s="6">
        <f t="shared" ca="1" si="28"/>
        <v>293.9295853571914</v>
      </c>
      <c r="L78" s="6">
        <v>297.31091669166915</v>
      </c>
      <c r="M78" s="6">
        <f t="shared" si="29"/>
        <v>294.68991669166917</v>
      </c>
      <c r="N78" s="6">
        <v>75</v>
      </c>
      <c r="X78" s="3">
        <v>75</v>
      </c>
      <c r="Y78" s="3">
        <f t="shared" si="22"/>
        <v>0.37</v>
      </c>
      <c r="Z78" s="4">
        <f t="shared" si="30"/>
        <v>297.31091669166915</v>
      </c>
      <c r="AA78" s="4">
        <f t="shared" si="31"/>
        <v>294.68991669166917</v>
      </c>
      <c r="AB78" s="3">
        <v>75</v>
      </c>
      <c r="AC78" s="3">
        <v>0.37</v>
      </c>
      <c r="AD78" s="3">
        <f t="shared" ca="1" si="23"/>
        <v>293.45314218424596</v>
      </c>
      <c r="AE78" s="3">
        <f t="shared" ca="1" si="32"/>
        <v>293.9295853571914</v>
      </c>
      <c r="AF78" s="3"/>
    </row>
    <row r="79" spans="1:32" ht="15.6">
      <c r="A79" s="6">
        <v>76</v>
      </c>
      <c r="B79" s="6">
        <v>0.375</v>
      </c>
      <c r="C79" s="6">
        <f t="shared" si="24"/>
        <v>11</v>
      </c>
      <c r="D79" s="6">
        <f t="shared" si="25"/>
        <v>6</v>
      </c>
      <c r="E79" s="6">
        <f t="shared" si="33"/>
        <v>-0.58778525229247158</v>
      </c>
      <c r="F79" s="6">
        <f t="shared" ca="1" si="34"/>
        <v>-2.1526286197700712</v>
      </c>
      <c r="G79" s="6">
        <f t="shared" ca="1" si="19"/>
        <v>0</v>
      </c>
      <c r="H79" s="6">
        <f t="shared" ca="1" si="26"/>
        <v>2.3322139769614516</v>
      </c>
      <c r="I79" s="6">
        <f t="shared" si="35"/>
        <v>293.75</v>
      </c>
      <c r="J79" s="6">
        <f t="shared" ca="1" si="27"/>
        <v>293.9295853571914</v>
      </c>
      <c r="K79" s="6">
        <f t="shared" ca="1" si="28"/>
        <v>292.39181784175952</v>
      </c>
      <c r="L79" s="6">
        <v>294.68991669166917</v>
      </c>
      <c r="M79" s="6">
        <f t="shared" si="29"/>
        <v>297.55191669166913</v>
      </c>
      <c r="N79" s="6">
        <v>76</v>
      </c>
      <c r="X79" s="3">
        <v>76</v>
      </c>
      <c r="Y79" s="3">
        <f t="shared" si="22"/>
        <v>0.375</v>
      </c>
      <c r="Z79" s="4">
        <f t="shared" si="30"/>
        <v>294.68991669166917</v>
      </c>
      <c r="AA79" s="4">
        <f t="shared" si="31"/>
        <v>297.55191669166913</v>
      </c>
      <c r="AB79" s="3">
        <v>76</v>
      </c>
      <c r="AC79" s="3">
        <v>0.375</v>
      </c>
      <c r="AD79" s="3">
        <f t="shared" ca="1" si="23"/>
        <v>293.9295853571914</v>
      </c>
      <c r="AE79" s="3">
        <f t="shared" ca="1" si="32"/>
        <v>292.39181784175952</v>
      </c>
      <c r="AF79" s="3"/>
    </row>
    <row r="80" spans="1:32" ht="15.6">
      <c r="A80" s="6">
        <v>77</v>
      </c>
      <c r="B80" s="6">
        <v>0.38</v>
      </c>
      <c r="C80" s="6">
        <f t="shared" si="24"/>
        <v>11</v>
      </c>
      <c r="D80" s="6">
        <f t="shared" si="25"/>
        <v>7</v>
      </c>
      <c r="E80" s="6">
        <f t="shared" si="33"/>
        <v>-0.95105651629515409</v>
      </c>
      <c r="F80" s="6">
        <f t="shared" ca="1" si="34"/>
        <v>-2.296425509372932</v>
      </c>
      <c r="G80" s="6">
        <f t="shared" ca="1" si="19"/>
        <v>0</v>
      </c>
      <c r="H80" s="6">
        <f t="shared" ca="1" si="26"/>
        <v>1.2882433511325</v>
      </c>
      <c r="I80" s="6">
        <f t="shared" si="35"/>
        <v>293.39999999999998</v>
      </c>
      <c r="J80" s="6">
        <f t="shared" ca="1" si="27"/>
        <v>292.39181784175952</v>
      </c>
      <c r="K80" s="6">
        <f t="shared" ca="1" si="28"/>
        <v>290.46124222391666</v>
      </c>
      <c r="L80" s="6">
        <v>297.55191669166913</v>
      </c>
      <c r="M80" s="6">
        <f t="shared" si="29"/>
        <v>300.99091669166916</v>
      </c>
      <c r="N80" s="6">
        <v>77</v>
      </c>
      <c r="X80" s="3">
        <v>77</v>
      </c>
      <c r="Y80" s="3">
        <f t="shared" si="22"/>
        <v>0.38</v>
      </c>
      <c r="Z80" s="4">
        <f t="shared" si="30"/>
        <v>297.55191669166913</v>
      </c>
      <c r="AA80" s="4">
        <f t="shared" si="31"/>
        <v>300.99091669166916</v>
      </c>
      <c r="AB80" s="3">
        <v>77</v>
      </c>
      <c r="AC80" s="3">
        <v>0.38</v>
      </c>
      <c r="AD80" s="3">
        <f t="shared" ca="1" si="23"/>
        <v>292.39181784175952</v>
      </c>
      <c r="AE80" s="3">
        <f t="shared" ca="1" si="32"/>
        <v>290.46124222391666</v>
      </c>
      <c r="AF80" s="3"/>
    </row>
    <row r="81" spans="1:32" ht="15.6">
      <c r="A81" s="6">
        <v>78</v>
      </c>
      <c r="B81" s="6">
        <v>0.38500000000000001</v>
      </c>
      <c r="C81" s="6">
        <f t="shared" si="24"/>
        <v>12</v>
      </c>
      <c r="D81" s="6">
        <f t="shared" si="25"/>
        <v>1</v>
      </c>
      <c r="E81" s="6">
        <f t="shared" si="33"/>
        <v>-0.9510565162951542</v>
      </c>
      <c r="F81" s="6">
        <f t="shared" ca="1" si="34"/>
        <v>-2.1095100615320828</v>
      </c>
      <c r="G81" s="6">
        <f t="shared" ca="1" si="19"/>
        <v>0</v>
      </c>
      <c r="H81" s="6">
        <f t="shared" ca="1" si="26"/>
        <v>-0.47924771455127524</v>
      </c>
      <c r="I81" s="6">
        <f t="shared" si="35"/>
        <v>293.05</v>
      </c>
      <c r="J81" s="6">
        <f t="shared" ca="1" si="27"/>
        <v>290.46124222391666</v>
      </c>
      <c r="K81" s="6">
        <f t="shared" ca="1" si="28"/>
        <v>293.66983000626715</v>
      </c>
      <c r="L81" s="6">
        <v>300.99091669166916</v>
      </c>
      <c r="M81" s="6">
        <f t="shared" si="29"/>
        <v>303.20391669166918</v>
      </c>
      <c r="N81" s="6">
        <v>78</v>
      </c>
      <c r="X81" s="3">
        <v>78</v>
      </c>
      <c r="Y81" s="3">
        <f t="shared" si="22"/>
        <v>0.38500000000000001</v>
      </c>
      <c r="Z81" s="4">
        <f t="shared" si="30"/>
        <v>300.99091669166916</v>
      </c>
      <c r="AA81" s="4">
        <f t="shared" si="31"/>
        <v>303.20391669166918</v>
      </c>
      <c r="AB81" s="3">
        <v>78</v>
      </c>
      <c r="AC81" s="3">
        <v>0.38500000000000001</v>
      </c>
      <c r="AD81" s="3">
        <f t="shared" ca="1" si="23"/>
        <v>290.46124222391666</v>
      </c>
      <c r="AE81" s="3">
        <f t="shared" ca="1" si="32"/>
        <v>293.66983000626715</v>
      </c>
      <c r="AF81" s="3"/>
    </row>
    <row r="82" spans="1:32" ht="15.6">
      <c r="A82" s="6">
        <v>79</v>
      </c>
      <c r="B82" s="6">
        <v>0.39</v>
      </c>
      <c r="C82" s="6">
        <f t="shared" si="24"/>
        <v>12</v>
      </c>
      <c r="D82" s="6">
        <f t="shared" si="25"/>
        <v>2</v>
      </c>
      <c r="E82" s="6">
        <f t="shared" si="33"/>
        <v>-0.5877852522924718</v>
      </c>
      <c r="F82" s="6">
        <f t="shared" ca="1" si="34"/>
        <v>-1.3000930223906324</v>
      </c>
      <c r="G82" s="6">
        <f t="shared" ca="1" si="19"/>
        <v>0</v>
      </c>
      <c r="H82" s="6">
        <f t="shared" ca="1" si="26"/>
        <v>2.2699230286577965</v>
      </c>
      <c r="I82" s="6">
        <f t="shared" si="35"/>
        <v>292.7</v>
      </c>
      <c r="J82" s="6">
        <f t="shared" ca="1" si="27"/>
        <v>293.66983000626715</v>
      </c>
      <c r="K82" s="6">
        <f t="shared" ca="1" si="28"/>
        <v>293.73022330999567</v>
      </c>
      <c r="L82" s="6">
        <v>303.20391669166918</v>
      </c>
      <c r="M82" s="6">
        <f t="shared" si="29"/>
        <v>299.25891669166919</v>
      </c>
      <c r="N82" s="6">
        <v>79</v>
      </c>
      <c r="X82" s="3">
        <v>79</v>
      </c>
      <c r="Y82" s="3">
        <f t="shared" si="22"/>
        <v>0.39</v>
      </c>
      <c r="Z82" s="4">
        <f t="shared" si="30"/>
        <v>303.20391669166918</v>
      </c>
      <c r="AA82" s="4">
        <f t="shared" si="31"/>
        <v>299.25891669166919</v>
      </c>
      <c r="AB82" s="3">
        <v>79</v>
      </c>
      <c r="AC82" s="3">
        <v>0.39</v>
      </c>
      <c r="AD82" s="3">
        <f t="shared" ca="1" si="23"/>
        <v>293.66983000626715</v>
      </c>
      <c r="AE82" s="3">
        <f t="shared" ca="1" si="32"/>
        <v>293.73022330999567</v>
      </c>
      <c r="AF82" s="3"/>
    </row>
    <row r="83" spans="1:32" ht="15.6">
      <c r="A83" s="6">
        <v>80</v>
      </c>
      <c r="B83" s="6">
        <v>0.39500000000000002</v>
      </c>
      <c r="C83" s="6">
        <f t="shared" si="24"/>
        <v>12</v>
      </c>
      <c r="D83" s="6">
        <f t="shared" si="25"/>
        <v>3</v>
      </c>
      <c r="E83" s="6">
        <f t="shared" si="33"/>
        <v>-1.960237527853792E-15</v>
      </c>
      <c r="F83" s="6">
        <f t="shared" ca="1" si="34"/>
        <v>-7.6488331838786976E-15</v>
      </c>
      <c r="G83" s="6">
        <f t="shared" ca="1" si="19"/>
        <v>0</v>
      </c>
      <c r="H83" s="6">
        <f t="shared" ca="1" si="26"/>
        <v>1.3802233099956767</v>
      </c>
      <c r="I83" s="6">
        <f t="shared" si="35"/>
        <v>292.35000000000002</v>
      </c>
      <c r="J83" s="6">
        <f t="shared" ca="1" si="27"/>
        <v>293.73022330999567</v>
      </c>
      <c r="K83" s="6">
        <f t="shared" ca="1" si="28"/>
        <v>298.54892709489559</v>
      </c>
      <c r="L83" s="6">
        <v>299.25891669166919</v>
      </c>
      <c r="M83" s="6">
        <f t="shared" si="29"/>
        <v>293.60691669166914</v>
      </c>
      <c r="N83" s="6">
        <v>80</v>
      </c>
      <c r="X83" s="3">
        <v>80</v>
      </c>
      <c r="Y83" s="3">
        <f t="shared" si="22"/>
        <v>0.39500000000000002</v>
      </c>
      <c r="Z83" s="4">
        <f t="shared" si="30"/>
        <v>299.25891669166919</v>
      </c>
      <c r="AA83" s="4">
        <f t="shared" si="31"/>
        <v>293.60691669166914</v>
      </c>
      <c r="AB83" s="3">
        <v>80</v>
      </c>
      <c r="AC83" s="3">
        <v>0.39500000000000002</v>
      </c>
      <c r="AD83" s="3">
        <f t="shared" ca="1" si="23"/>
        <v>293.73022330999567</v>
      </c>
      <c r="AE83" s="3">
        <f t="shared" ca="1" si="32"/>
        <v>298.54892709489559</v>
      </c>
      <c r="AF83" s="3"/>
    </row>
    <row r="84" spans="1:32" ht="15.6">
      <c r="A84" s="6">
        <v>81</v>
      </c>
      <c r="B84" s="6">
        <v>0.4</v>
      </c>
      <c r="C84" s="6">
        <f t="shared" si="24"/>
        <v>12</v>
      </c>
      <c r="D84" s="6">
        <f t="shared" si="25"/>
        <v>4</v>
      </c>
      <c r="E84" s="6">
        <f t="shared" si="33"/>
        <v>0.5877852522924687</v>
      </c>
      <c r="F84" s="6">
        <f t="shared" ca="1" si="34"/>
        <v>2.7485338674993693</v>
      </c>
      <c r="G84" s="6">
        <f t="shared" ca="1" si="19"/>
        <v>0</v>
      </c>
      <c r="H84" s="6">
        <f t="shared" ca="1" si="26"/>
        <v>3.8003932273962269</v>
      </c>
      <c r="I84" s="6">
        <f t="shared" si="35"/>
        <v>292</v>
      </c>
      <c r="J84" s="6">
        <f t="shared" ca="1" si="27"/>
        <v>298.54892709489559</v>
      </c>
      <c r="K84" s="6">
        <f t="shared" ca="1" si="28"/>
        <v>295.17022974617447</v>
      </c>
      <c r="L84" s="6">
        <v>293.60691669166914</v>
      </c>
      <c r="M84" s="6">
        <f t="shared" si="29"/>
        <v>289.99891669166914</v>
      </c>
      <c r="N84" s="6">
        <v>81</v>
      </c>
      <c r="X84" s="3">
        <v>81</v>
      </c>
      <c r="Y84" s="3">
        <f t="shared" si="22"/>
        <v>0.4</v>
      </c>
      <c r="Z84" s="4">
        <f t="shared" si="30"/>
        <v>293.60691669166914</v>
      </c>
      <c r="AA84" s="4">
        <f t="shared" si="31"/>
        <v>289.99891669166914</v>
      </c>
      <c r="AB84" s="3">
        <v>81</v>
      </c>
      <c r="AC84" s="3">
        <v>0.4</v>
      </c>
      <c r="AD84" s="3">
        <f t="shared" ca="1" si="23"/>
        <v>298.54892709489559</v>
      </c>
      <c r="AE84" s="3">
        <f t="shared" ca="1" si="32"/>
        <v>295.17022974617447</v>
      </c>
      <c r="AF84" s="3"/>
    </row>
    <row r="85" spans="1:32" ht="15.6">
      <c r="A85" s="6">
        <v>82</v>
      </c>
      <c r="B85" s="6">
        <v>0.40500000000000003</v>
      </c>
      <c r="C85" s="6">
        <f t="shared" si="24"/>
        <v>12</v>
      </c>
      <c r="D85" s="6">
        <f t="shared" si="25"/>
        <v>5</v>
      </c>
      <c r="E85" s="6">
        <f t="shared" si="33"/>
        <v>0.95105651629515076</v>
      </c>
      <c r="F85" s="6">
        <f t="shared" ca="1" si="34"/>
        <v>2.7182625074789586</v>
      </c>
      <c r="G85" s="6">
        <f t="shared" ca="1" si="19"/>
        <v>0</v>
      </c>
      <c r="H85" s="6">
        <f t="shared" ca="1" si="26"/>
        <v>0.80196723869551012</v>
      </c>
      <c r="I85" s="6">
        <f t="shared" si="35"/>
        <v>291.64999999999998</v>
      </c>
      <c r="J85" s="6">
        <f t="shared" ca="1" si="27"/>
        <v>295.17022974617447</v>
      </c>
      <c r="K85" s="6">
        <f t="shared" ca="1" si="28"/>
        <v>292.85609602441883</v>
      </c>
      <c r="L85" s="6">
        <v>289.99891669166914</v>
      </c>
      <c r="M85" s="6">
        <f t="shared" si="29"/>
        <v>287.47391669166916</v>
      </c>
      <c r="N85" s="6">
        <v>82</v>
      </c>
      <c r="X85" s="3">
        <v>82</v>
      </c>
      <c r="Y85" s="3">
        <f t="shared" si="22"/>
        <v>0.40500000000000003</v>
      </c>
      <c r="Z85" s="4">
        <f t="shared" si="30"/>
        <v>289.99891669166914</v>
      </c>
      <c r="AA85" s="4">
        <f t="shared" si="31"/>
        <v>287.47391669166916</v>
      </c>
      <c r="AB85" s="3">
        <v>82</v>
      </c>
      <c r="AC85" s="3">
        <v>0.40500000000000003</v>
      </c>
      <c r="AD85" s="3">
        <f t="shared" ca="1" si="23"/>
        <v>295.17022974617447</v>
      </c>
      <c r="AE85" s="3">
        <f t="shared" ca="1" si="32"/>
        <v>292.85609602441883</v>
      </c>
      <c r="AF85" s="3"/>
    </row>
    <row r="86" spans="1:32" ht="15.6">
      <c r="A86" s="6">
        <v>83</v>
      </c>
      <c r="B86" s="6">
        <v>0.41</v>
      </c>
      <c r="C86" s="6">
        <f t="shared" si="24"/>
        <v>12</v>
      </c>
      <c r="D86" s="6">
        <f t="shared" si="25"/>
        <v>6</v>
      </c>
      <c r="E86" s="6">
        <f t="shared" si="33"/>
        <v>0.95105651629515309</v>
      </c>
      <c r="F86" s="6">
        <f t="shared" ca="1" si="34"/>
        <v>1.6977872249482919</v>
      </c>
      <c r="G86" s="6">
        <f t="shared" ca="1" si="19"/>
        <v>0</v>
      </c>
      <c r="H86" s="6">
        <f t="shared" ca="1" si="26"/>
        <v>-0.14169120052945822</v>
      </c>
      <c r="I86" s="6">
        <f t="shared" si="35"/>
        <v>291.3</v>
      </c>
      <c r="J86" s="6">
        <f t="shared" ca="1" si="27"/>
        <v>292.85609602441883</v>
      </c>
      <c r="K86" s="6">
        <f t="shared" ca="1" si="28"/>
        <v>294.54843894818595</v>
      </c>
      <c r="L86" s="6">
        <v>287.47391669166916</v>
      </c>
      <c r="M86" s="6">
        <f t="shared" si="29"/>
        <v>287.61791669166917</v>
      </c>
      <c r="N86" s="6">
        <v>83</v>
      </c>
      <c r="X86" s="3">
        <v>83</v>
      </c>
      <c r="Y86" s="3">
        <f t="shared" si="22"/>
        <v>0.41</v>
      </c>
      <c r="Z86" s="4">
        <f t="shared" si="30"/>
        <v>287.47391669166916</v>
      </c>
      <c r="AA86" s="4">
        <f t="shared" si="31"/>
        <v>287.61791669166917</v>
      </c>
      <c r="AB86" s="3">
        <v>83</v>
      </c>
      <c r="AC86" s="3">
        <v>0.41</v>
      </c>
      <c r="AD86" s="3">
        <f t="shared" ca="1" si="23"/>
        <v>292.85609602441883</v>
      </c>
      <c r="AE86" s="3">
        <f t="shared" ca="1" si="32"/>
        <v>294.54843894818595</v>
      </c>
      <c r="AF86" s="3"/>
    </row>
    <row r="87" spans="1:32" ht="15.6">
      <c r="A87" s="6">
        <v>84</v>
      </c>
      <c r="B87" s="6">
        <v>0.41499999999999998</v>
      </c>
      <c r="C87" s="6">
        <f t="shared" si="24"/>
        <v>12</v>
      </c>
      <c r="D87" s="6">
        <f t="shared" si="25"/>
        <v>7</v>
      </c>
      <c r="E87" s="6">
        <f t="shared" si="33"/>
        <v>0.5877852522924748</v>
      </c>
      <c r="F87" s="6">
        <f t="shared" ca="1" si="34"/>
        <v>2.871638990442507</v>
      </c>
      <c r="G87" s="6">
        <f t="shared" ca="1" si="19"/>
        <v>0</v>
      </c>
      <c r="H87" s="6">
        <f t="shared" ca="1" si="26"/>
        <v>0.72679995774346806</v>
      </c>
      <c r="I87" s="6">
        <f t="shared" si="35"/>
        <v>290.95</v>
      </c>
      <c r="J87" s="6">
        <f t="shared" ca="1" si="27"/>
        <v>294.54843894818595</v>
      </c>
      <c r="K87" s="6">
        <f t="shared" ca="1" si="28"/>
        <v>289.37277024640531</v>
      </c>
      <c r="L87" s="6">
        <v>287.61791669166917</v>
      </c>
      <c r="M87" s="6">
        <f t="shared" si="29"/>
        <v>285.40591669166918</v>
      </c>
      <c r="N87" s="6">
        <v>84</v>
      </c>
      <c r="X87" s="3">
        <v>84</v>
      </c>
      <c r="Y87" s="3">
        <f t="shared" si="22"/>
        <v>0.41499999999999998</v>
      </c>
      <c r="Z87" s="4">
        <f t="shared" si="30"/>
        <v>287.61791669166917</v>
      </c>
      <c r="AA87" s="4">
        <f t="shared" si="31"/>
        <v>285.40591669166918</v>
      </c>
      <c r="AB87" s="3">
        <v>84</v>
      </c>
      <c r="AC87" s="3">
        <v>0.41499999999999998</v>
      </c>
      <c r="AD87" s="3">
        <f t="shared" ca="1" si="23"/>
        <v>294.54843894818595</v>
      </c>
      <c r="AE87" s="3">
        <f t="shared" ca="1" si="32"/>
        <v>289.37277024640531</v>
      </c>
      <c r="AF87" s="3"/>
    </row>
    <row r="88" spans="1:32" ht="15.6">
      <c r="A88" s="6">
        <v>85</v>
      </c>
      <c r="B88" s="6">
        <v>0.42</v>
      </c>
      <c r="C88" s="6">
        <f t="shared" si="24"/>
        <v>13</v>
      </c>
      <c r="D88" s="6">
        <f t="shared" si="25"/>
        <v>1</v>
      </c>
      <c r="E88" s="6">
        <f t="shared" si="33"/>
        <v>-1.4699613054558469E-15</v>
      </c>
      <c r="F88" s="6">
        <f t="shared" ca="1" si="34"/>
        <v>-5.0328898371869737E-15</v>
      </c>
      <c r="G88" s="6">
        <f t="shared" ca="1" si="19"/>
        <v>0</v>
      </c>
      <c r="H88" s="6">
        <f t="shared" ca="1" si="26"/>
        <v>-1.2272297535947345</v>
      </c>
      <c r="I88" s="6">
        <f t="shared" si="35"/>
        <v>290.60000000000002</v>
      </c>
      <c r="J88" s="6">
        <f t="shared" ca="1" si="27"/>
        <v>289.37277024640531</v>
      </c>
      <c r="K88" s="6">
        <f t="shared" ca="1" si="28"/>
        <v>290.09239318218744</v>
      </c>
      <c r="L88" s="6">
        <v>285.40591669166918</v>
      </c>
      <c r="M88" s="6">
        <f t="shared" si="29"/>
        <v>288.43591669166915</v>
      </c>
      <c r="N88" s="6">
        <v>85</v>
      </c>
      <c r="X88" s="3">
        <v>85</v>
      </c>
      <c r="Y88" s="3">
        <f t="shared" si="22"/>
        <v>0.42</v>
      </c>
      <c r="Z88" s="4">
        <f t="shared" si="30"/>
        <v>285.40591669166918</v>
      </c>
      <c r="AA88" s="4">
        <f t="shared" si="31"/>
        <v>288.43591669166915</v>
      </c>
      <c r="AB88" s="3">
        <v>85</v>
      </c>
      <c r="AC88" s="3">
        <v>0.42</v>
      </c>
      <c r="AD88" s="3">
        <f t="shared" ca="1" si="23"/>
        <v>289.37277024640531</v>
      </c>
      <c r="AE88" s="3">
        <f t="shared" ca="1" si="32"/>
        <v>290.09239318218744</v>
      </c>
      <c r="AF88" s="3"/>
    </row>
    <row r="89" spans="1:32" ht="15.6">
      <c r="A89" s="6">
        <v>86</v>
      </c>
      <c r="B89" s="6">
        <v>0.42499999999999999</v>
      </c>
      <c r="C89" s="6">
        <f t="shared" si="24"/>
        <v>13</v>
      </c>
      <c r="D89" s="6">
        <f t="shared" si="25"/>
        <v>2</v>
      </c>
      <c r="E89" s="6">
        <f t="shared" si="33"/>
        <v>-0.58778525229247147</v>
      </c>
      <c r="F89" s="6">
        <f t="shared" ca="1" si="34"/>
        <v>-1.653353948274433</v>
      </c>
      <c r="G89" s="6">
        <f t="shared" ca="1" si="19"/>
        <v>0</v>
      </c>
      <c r="H89" s="6">
        <f t="shared" ca="1" si="26"/>
        <v>1.495747130461849</v>
      </c>
      <c r="I89" s="6">
        <f t="shared" si="35"/>
        <v>290.25</v>
      </c>
      <c r="J89" s="6">
        <f t="shared" ca="1" si="27"/>
        <v>290.09239318218744</v>
      </c>
      <c r="K89" s="6">
        <f t="shared" ca="1" si="28"/>
        <v>288.1981909971463</v>
      </c>
      <c r="L89" s="6">
        <v>288.43591669166915</v>
      </c>
      <c r="M89" s="6">
        <f t="shared" si="29"/>
        <v>295.65191669166916</v>
      </c>
      <c r="N89" s="6">
        <v>86</v>
      </c>
      <c r="X89" s="3">
        <v>86</v>
      </c>
      <c r="Y89" s="3">
        <f t="shared" si="22"/>
        <v>0.42499999999999999</v>
      </c>
      <c r="Z89" s="4">
        <f t="shared" si="30"/>
        <v>288.43591669166915</v>
      </c>
      <c r="AA89" s="4">
        <f t="shared" si="31"/>
        <v>295.65191669166916</v>
      </c>
      <c r="AB89" s="3">
        <v>86</v>
      </c>
      <c r="AC89" s="3">
        <v>0.42499999999999999</v>
      </c>
      <c r="AD89" s="3">
        <f t="shared" ca="1" si="23"/>
        <v>290.09239318218744</v>
      </c>
      <c r="AE89" s="3">
        <f t="shared" ca="1" si="32"/>
        <v>288.1981909971463</v>
      </c>
      <c r="AF89" s="3"/>
    </row>
    <row r="90" spans="1:32" ht="15.6">
      <c r="A90" s="6">
        <v>87</v>
      </c>
      <c r="B90" s="6">
        <v>0.43</v>
      </c>
      <c r="C90" s="6">
        <f t="shared" si="24"/>
        <v>13</v>
      </c>
      <c r="D90" s="6">
        <f t="shared" si="25"/>
        <v>3</v>
      </c>
      <c r="E90" s="6">
        <f t="shared" si="33"/>
        <v>-0.95105651629515187</v>
      </c>
      <c r="F90" s="6">
        <f t="shared" ca="1" si="34"/>
        <v>-0.21089878027536554</v>
      </c>
      <c r="G90" s="6">
        <f t="shared" ca="1" si="19"/>
        <v>0</v>
      </c>
      <c r="H90" s="6">
        <f t="shared" ca="1" si="26"/>
        <v>-1.4909102225782997</v>
      </c>
      <c r="I90" s="6">
        <f t="shared" si="35"/>
        <v>289.89999999999998</v>
      </c>
      <c r="J90" s="6">
        <f t="shared" ca="1" si="27"/>
        <v>288.1981909971463</v>
      </c>
      <c r="K90" s="6">
        <f t="shared" ca="1" si="28"/>
        <v>292.43910336567882</v>
      </c>
      <c r="L90" s="6">
        <v>295.65191669166916</v>
      </c>
      <c r="M90" s="6">
        <f t="shared" si="29"/>
        <v>296.97391669166916</v>
      </c>
      <c r="N90" s="6">
        <v>87</v>
      </c>
      <c r="X90" s="3">
        <v>87</v>
      </c>
      <c r="Y90" s="3">
        <f t="shared" si="22"/>
        <v>0.43</v>
      </c>
      <c r="Z90" s="4">
        <f t="shared" si="30"/>
        <v>295.65191669166916</v>
      </c>
      <c r="AA90" s="4">
        <f t="shared" si="31"/>
        <v>296.97391669166916</v>
      </c>
      <c r="AB90" s="3">
        <v>87</v>
      </c>
      <c r="AC90" s="3">
        <v>0.43</v>
      </c>
      <c r="AD90" s="3">
        <f t="shared" ca="1" si="23"/>
        <v>288.1981909971463</v>
      </c>
      <c r="AE90" s="3">
        <f t="shared" ca="1" si="32"/>
        <v>292.43910336567882</v>
      </c>
      <c r="AF90" s="3"/>
    </row>
    <row r="91" spans="1:32" ht="15.6">
      <c r="A91" s="6">
        <v>88</v>
      </c>
      <c r="B91" s="6">
        <v>0.435</v>
      </c>
      <c r="C91" s="6">
        <f t="shared" si="24"/>
        <v>13</v>
      </c>
      <c r="D91" s="6">
        <f t="shared" si="25"/>
        <v>4</v>
      </c>
      <c r="E91" s="6">
        <f t="shared" si="33"/>
        <v>-0.95105651629515642</v>
      </c>
      <c r="F91" s="6">
        <f t="shared" ca="1" si="34"/>
        <v>-2.4624999340650224</v>
      </c>
      <c r="G91" s="6">
        <f t="shared" ca="1" si="19"/>
        <v>0</v>
      </c>
      <c r="H91" s="6">
        <f t="shared" ca="1" si="26"/>
        <v>5.3516032997438145</v>
      </c>
      <c r="I91" s="6">
        <f t="shared" si="35"/>
        <v>289.55</v>
      </c>
      <c r="J91" s="6">
        <f t="shared" ca="1" si="27"/>
        <v>292.43910336567882</v>
      </c>
      <c r="K91" s="6">
        <f t="shared" ca="1" si="28"/>
        <v>291.62320183818957</v>
      </c>
      <c r="L91" s="6">
        <v>296.97391669166916</v>
      </c>
      <c r="M91" s="6">
        <f t="shared" si="29"/>
        <v>296.49291669166917</v>
      </c>
      <c r="N91" s="6">
        <v>88</v>
      </c>
      <c r="X91" s="3">
        <v>88</v>
      </c>
      <c r="Y91" s="3">
        <f t="shared" si="22"/>
        <v>0.435</v>
      </c>
      <c r="Z91" s="4">
        <f t="shared" si="30"/>
        <v>296.97391669166916</v>
      </c>
      <c r="AA91" s="4">
        <f t="shared" si="31"/>
        <v>296.49291669166917</v>
      </c>
      <c r="AB91" s="3">
        <v>88</v>
      </c>
      <c r="AC91" s="3">
        <v>0.435</v>
      </c>
      <c r="AD91" s="3">
        <f t="shared" ca="1" si="23"/>
        <v>292.43910336567882</v>
      </c>
      <c r="AE91" s="3">
        <f t="shared" ca="1" si="32"/>
        <v>291.62320183818957</v>
      </c>
      <c r="AF91" s="3"/>
    </row>
    <row r="92" spans="1:32" ht="15.6">
      <c r="A92" s="6">
        <v>89</v>
      </c>
      <c r="B92" s="6">
        <v>0.44</v>
      </c>
      <c r="C92" s="6">
        <f t="shared" si="24"/>
        <v>13</v>
      </c>
      <c r="D92" s="6">
        <f t="shared" si="25"/>
        <v>5</v>
      </c>
      <c r="E92" s="6">
        <f t="shared" si="33"/>
        <v>-0.58778525229247203</v>
      </c>
      <c r="F92" s="6">
        <f t="shared" ca="1" si="34"/>
        <v>-1.5139877070664645</v>
      </c>
      <c r="G92" s="6">
        <f t="shared" ca="1" si="19"/>
        <v>0</v>
      </c>
      <c r="H92" s="6">
        <f t="shared" ca="1" si="26"/>
        <v>3.9371895452560741</v>
      </c>
      <c r="I92" s="6">
        <f t="shared" si="35"/>
        <v>289.2</v>
      </c>
      <c r="J92" s="6">
        <f t="shared" ca="1" si="27"/>
        <v>291.62320183818957</v>
      </c>
      <c r="K92" s="6">
        <f t="shared" ca="1" si="28"/>
        <v>288.22896222607108</v>
      </c>
      <c r="L92" s="6">
        <v>296.49291669166917</v>
      </c>
      <c r="M92" s="6">
        <f t="shared" si="29"/>
        <v>293.12591669166915</v>
      </c>
      <c r="N92" s="6">
        <v>89</v>
      </c>
      <c r="X92" s="3">
        <v>89</v>
      </c>
      <c r="Y92" s="3">
        <f t="shared" si="22"/>
        <v>0.44</v>
      </c>
      <c r="Z92" s="4">
        <f t="shared" si="30"/>
        <v>296.49291669166917</v>
      </c>
      <c r="AA92" s="4">
        <f t="shared" si="31"/>
        <v>293.12591669166915</v>
      </c>
      <c r="AB92" s="3">
        <v>89</v>
      </c>
      <c r="AC92" s="3">
        <v>0.44</v>
      </c>
      <c r="AD92" s="3">
        <f t="shared" ca="1" si="23"/>
        <v>291.62320183818957</v>
      </c>
      <c r="AE92" s="3">
        <f t="shared" ca="1" si="32"/>
        <v>288.22896222607108</v>
      </c>
      <c r="AF92" s="3"/>
    </row>
    <row r="93" spans="1:32" ht="15.6">
      <c r="A93" s="6">
        <v>90</v>
      </c>
      <c r="B93" s="6">
        <v>0.44500000000000001</v>
      </c>
      <c r="C93" s="6">
        <f t="shared" si="24"/>
        <v>13</v>
      </c>
      <c r="D93" s="6">
        <f t="shared" si="25"/>
        <v>6</v>
      </c>
      <c r="E93" s="6">
        <f t="shared" si="33"/>
        <v>-2.205267218835516E-15</v>
      </c>
      <c r="F93" s="6">
        <f t="shared" ca="1" si="34"/>
        <v>-5.2256237464994589E-15</v>
      </c>
      <c r="G93" s="6">
        <f t="shared" ca="1" si="19"/>
        <v>0</v>
      </c>
      <c r="H93" s="6">
        <f t="shared" ca="1" si="26"/>
        <v>-0.62103777392896076</v>
      </c>
      <c r="I93" s="6">
        <f t="shared" si="35"/>
        <v>288.85000000000002</v>
      </c>
      <c r="J93" s="6">
        <f t="shared" ca="1" si="27"/>
        <v>288.22896222607108</v>
      </c>
      <c r="K93" s="6">
        <f t="shared" ca="1" si="28"/>
        <v>286.53838088305014</v>
      </c>
      <c r="L93" s="6">
        <v>293.12591669166915</v>
      </c>
      <c r="M93" s="6">
        <f t="shared" si="29"/>
        <v>292.30791669166916</v>
      </c>
      <c r="N93" s="6">
        <v>90</v>
      </c>
      <c r="X93" s="3">
        <v>90</v>
      </c>
      <c r="Y93" s="3">
        <f t="shared" si="22"/>
        <v>0.44500000000000001</v>
      </c>
      <c r="Z93" s="4">
        <f t="shared" si="30"/>
        <v>293.12591669166915</v>
      </c>
      <c r="AA93" s="4">
        <f t="shared" si="31"/>
        <v>292.30791669166916</v>
      </c>
      <c r="AB93" s="3">
        <v>90</v>
      </c>
      <c r="AC93" s="3">
        <v>0.44500000000000001</v>
      </c>
      <c r="AD93" s="3">
        <f t="shared" ca="1" si="23"/>
        <v>288.22896222607108</v>
      </c>
      <c r="AE93" s="3">
        <f t="shared" ca="1" si="32"/>
        <v>286.53838088305014</v>
      </c>
      <c r="AF93" s="3"/>
    </row>
    <row r="94" spans="1:32" ht="15.6">
      <c r="A94" s="6">
        <v>91</v>
      </c>
      <c r="B94" s="6">
        <v>0.45</v>
      </c>
      <c r="C94" s="6">
        <f t="shared" si="24"/>
        <v>13</v>
      </c>
      <c r="D94" s="6">
        <f t="shared" si="25"/>
        <v>7</v>
      </c>
      <c r="E94" s="6">
        <f t="shared" si="33"/>
        <v>0.58778525229246847</v>
      </c>
      <c r="F94" s="6">
        <f t="shared" ca="1" si="34"/>
        <v>2.6231297853144024</v>
      </c>
      <c r="G94" s="6">
        <f t="shared" ca="1" si="19"/>
        <v>0</v>
      </c>
      <c r="H94" s="6">
        <f t="shared" ca="1" si="26"/>
        <v>-4.5847489022642449</v>
      </c>
      <c r="I94" s="6">
        <f t="shared" si="35"/>
        <v>288.5</v>
      </c>
      <c r="J94" s="6">
        <f t="shared" ca="1" si="27"/>
        <v>286.53838088305014</v>
      </c>
      <c r="K94" s="6">
        <f t="shared" ca="1" si="28"/>
        <v>290.69469788781726</v>
      </c>
      <c r="L94" s="6">
        <v>292.30791669166916</v>
      </c>
      <c r="M94" s="6">
        <f t="shared" si="29"/>
        <v>292.38091669166914</v>
      </c>
      <c r="N94" s="6">
        <v>91</v>
      </c>
      <c r="X94" s="3">
        <v>91</v>
      </c>
      <c r="Y94" s="3">
        <f t="shared" si="22"/>
        <v>0.45</v>
      </c>
      <c r="Z94" s="4">
        <f t="shared" si="30"/>
        <v>292.30791669166916</v>
      </c>
      <c r="AA94" s="4">
        <f t="shared" si="31"/>
        <v>292.38091669166914</v>
      </c>
      <c r="AB94" s="3">
        <v>91</v>
      </c>
      <c r="AC94" s="3">
        <v>0.45</v>
      </c>
      <c r="AD94" s="3">
        <f t="shared" ca="1" si="23"/>
        <v>286.53838088305014</v>
      </c>
      <c r="AE94" s="3">
        <f t="shared" ca="1" si="32"/>
        <v>290.69469788781726</v>
      </c>
      <c r="AF94" s="3"/>
    </row>
    <row r="95" spans="1:32" ht="15.6">
      <c r="A95" s="6">
        <v>92</v>
      </c>
      <c r="B95" s="6">
        <v>0.45500000000000002</v>
      </c>
      <c r="C95" s="6">
        <f t="shared" si="24"/>
        <v>14</v>
      </c>
      <c r="D95" s="6">
        <f t="shared" si="25"/>
        <v>1</v>
      </c>
      <c r="E95" s="6">
        <f t="shared" si="33"/>
        <v>0.95105651629515287</v>
      </c>
      <c r="F95" s="6">
        <f t="shared" ca="1" si="34"/>
        <v>4.298377895759967</v>
      </c>
      <c r="G95" s="6">
        <f t="shared" ca="1" si="19"/>
        <v>0</v>
      </c>
      <c r="H95" s="6">
        <f t="shared" ca="1" si="26"/>
        <v>-1.7536800079426706</v>
      </c>
      <c r="I95" s="6">
        <f t="shared" si="35"/>
        <v>288.14999999999998</v>
      </c>
      <c r="J95" s="6">
        <f t="shared" ca="1" si="27"/>
        <v>290.69469788781726</v>
      </c>
      <c r="K95" s="6">
        <f t="shared" ca="1" si="28"/>
        <v>286.99561467995471</v>
      </c>
      <c r="L95" s="6">
        <v>292.38091669166914</v>
      </c>
      <c r="M95" s="6">
        <f t="shared" si="29"/>
        <v>294.52091669166919</v>
      </c>
      <c r="N95" s="6">
        <v>92</v>
      </c>
      <c r="X95" s="3">
        <v>92</v>
      </c>
      <c r="Y95" s="3">
        <f t="shared" si="22"/>
        <v>0.45500000000000002</v>
      </c>
      <c r="Z95" s="4">
        <f t="shared" si="30"/>
        <v>292.38091669166914</v>
      </c>
      <c r="AA95" s="4">
        <f t="shared" si="31"/>
        <v>294.52091669166919</v>
      </c>
      <c r="AB95" s="3">
        <v>92</v>
      </c>
      <c r="AC95" s="3">
        <v>0.45500000000000002</v>
      </c>
      <c r="AD95" s="3">
        <f t="shared" ca="1" si="23"/>
        <v>290.69469788781726</v>
      </c>
      <c r="AE95" s="3">
        <f t="shared" ca="1" si="32"/>
        <v>286.99561467995471</v>
      </c>
      <c r="AF95" s="3"/>
    </row>
    <row r="96" spans="1:32" ht="15.6">
      <c r="A96" s="6">
        <v>93</v>
      </c>
      <c r="B96" s="6">
        <v>0.46</v>
      </c>
      <c r="C96" s="6">
        <f t="shared" si="24"/>
        <v>14</v>
      </c>
      <c r="D96" s="6">
        <f t="shared" si="25"/>
        <v>2</v>
      </c>
      <c r="E96" s="6">
        <f t="shared" si="33"/>
        <v>0.95105651629515542</v>
      </c>
      <c r="F96" s="6">
        <f t="shared" ca="1" si="34"/>
        <v>1.3959483993675428</v>
      </c>
      <c r="G96" s="6">
        <f t="shared" ca="1" si="19"/>
        <v>0</v>
      </c>
      <c r="H96" s="6">
        <f t="shared" ca="1" si="26"/>
        <v>-2.2003337194128312</v>
      </c>
      <c r="I96" s="6">
        <f t="shared" si="35"/>
        <v>287.8</v>
      </c>
      <c r="J96" s="6">
        <f t="shared" ca="1" si="27"/>
        <v>286.99561467995471</v>
      </c>
      <c r="K96" s="6">
        <f t="shared" ca="1" si="28"/>
        <v>291.66942701725787</v>
      </c>
      <c r="L96" s="6">
        <v>294.52091669166919</v>
      </c>
      <c r="M96" s="6">
        <f t="shared" si="29"/>
        <v>291.56291669166916</v>
      </c>
      <c r="N96" s="6">
        <v>93</v>
      </c>
      <c r="X96" s="3">
        <v>93</v>
      </c>
      <c r="Y96" s="3">
        <f t="shared" si="22"/>
        <v>0.46</v>
      </c>
      <c r="Z96" s="4">
        <f t="shared" si="30"/>
        <v>294.52091669166919</v>
      </c>
      <c r="AA96" s="4">
        <f t="shared" si="31"/>
        <v>291.56291669166916</v>
      </c>
      <c r="AB96" s="3">
        <v>93</v>
      </c>
      <c r="AC96" s="3">
        <v>0.46</v>
      </c>
      <c r="AD96" s="3">
        <f t="shared" ca="1" si="23"/>
        <v>286.99561467995471</v>
      </c>
      <c r="AE96" s="3">
        <f t="shared" ca="1" si="32"/>
        <v>291.66942701725787</v>
      </c>
      <c r="AF96" s="3"/>
    </row>
    <row r="97" spans="1:32" ht="15.6">
      <c r="A97" s="6">
        <v>94</v>
      </c>
      <c r="B97" s="6">
        <v>0.46500000000000002</v>
      </c>
      <c r="C97" s="6">
        <f t="shared" si="24"/>
        <v>14</v>
      </c>
      <c r="D97" s="6">
        <f t="shared" si="25"/>
        <v>3</v>
      </c>
      <c r="E97" s="6">
        <f t="shared" si="33"/>
        <v>0.58778525229246925</v>
      </c>
      <c r="F97" s="6">
        <f t="shared" ca="1" si="34"/>
        <v>2.0476113693285733</v>
      </c>
      <c r="G97" s="6">
        <f t="shared" ca="1" si="19"/>
        <v>0</v>
      </c>
      <c r="H97" s="6">
        <f t="shared" ca="1" si="26"/>
        <v>2.1718156479292912</v>
      </c>
      <c r="I97" s="6">
        <f t="shared" si="35"/>
        <v>287.45</v>
      </c>
      <c r="J97" s="6">
        <f t="shared" ca="1" si="27"/>
        <v>291.66942701725787</v>
      </c>
      <c r="K97" s="6">
        <f t="shared" ca="1" si="28"/>
        <v>286.4122085275514</v>
      </c>
      <c r="L97" s="6">
        <v>291.56291669166916</v>
      </c>
      <c r="M97" s="6">
        <f t="shared" si="29"/>
        <v>285.66991669166919</v>
      </c>
      <c r="N97" s="6">
        <v>94</v>
      </c>
      <c r="X97" s="3">
        <v>94</v>
      </c>
      <c r="Y97" s="3">
        <f t="shared" si="22"/>
        <v>0.46500000000000002</v>
      </c>
      <c r="Z97" s="4">
        <f t="shared" si="30"/>
        <v>291.56291669166916</v>
      </c>
      <c r="AA97" s="4">
        <f t="shared" si="31"/>
        <v>285.66991669166919</v>
      </c>
      <c r="AB97" s="3">
        <v>94</v>
      </c>
      <c r="AC97" s="3">
        <v>0.46500000000000002</v>
      </c>
      <c r="AD97" s="3">
        <f t="shared" ca="1" si="23"/>
        <v>291.66942701725787</v>
      </c>
      <c r="AE97" s="3">
        <f t="shared" ca="1" si="32"/>
        <v>286.4122085275514</v>
      </c>
      <c r="AF97" s="3"/>
    </row>
    <row r="98" spans="1:32" ht="15.6">
      <c r="A98" s="6">
        <v>95</v>
      </c>
      <c r="B98" s="6">
        <v>0.47</v>
      </c>
      <c r="C98" s="6">
        <f t="shared" si="24"/>
        <v>14</v>
      </c>
      <c r="D98" s="6">
        <f t="shared" si="25"/>
        <v>4</v>
      </c>
      <c r="E98" s="6">
        <f t="shared" si="33"/>
        <v>-1.2249316144741229E-15</v>
      </c>
      <c r="F98" s="6">
        <f t="shared" ca="1" si="34"/>
        <v>-4.1605778080030742E-15</v>
      </c>
      <c r="G98" s="6">
        <f t="shared" ca="1" si="19"/>
        <v>0</v>
      </c>
      <c r="H98" s="6">
        <f t="shared" ca="1" si="26"/>
        <v>-0.68779147244864092</v>
      </c>
      <c r="I98" s="6">
        <f t="shared" si="35"/>
        <v>287.10000000000002</v>
      </c>
      <c r="J98" s="6">
        <f t="shared" ca="1" si="27"/>
        <v>286.4122085275514</v>
      </c>
      <c r="K98" s="6">
        <f t="shared" ca="1" si="28"/>
        <v>285.49433958634887</v>
      </c>
      <c r="L98" s="6">
        <v>285.66991669166919</v>
      </c>
      <c r="M98" s="6">
        <f t="shared" si="29"/>
        <v>284.82791669166915</v>
      </c>
      <c r="N98" s="6">
        <v>95</v>
      </c>
      <c r="X98" s="3">
        <v>95</v>
      </c>
      <c r="Y98" s="3">
        <f t="shared" si="22"/>
        <v>0.47</v>
      </c>
      <c r="Z98" s="4">
        <f t="shared" si="30"/>
        <v>285.66991669166919</v>
      </c>
      <c r="AA98" s="4">
        <f t="shared" si="31"/>
        <v>284.82791669166915</v>
      </c>
      <c r="AB98" s="3">
        <v>95</v>
      </c>
      <c r="AC98" s="3">
        <v>0.47</v>
      </c>
      <c r="AD98" s="3">
        <f t="shared" ca="1" si="23"/>
        <v>286.4122085275514</v>
      </c>
      <c r="AE98" s="3">
        <f t="shared" ca="1" si="32"/>
        <v>285.49433958634887</v>
      </c>
      <c r="AF98" s="3"/>
    </row>
    <row r="99" spans="1:32" ht="15.6">
      <c r="A99" s="6">
        <v>96</v>
      </c>
      <c r="B99" s="6">
        <v>0.47499999999999998</v>
      </c>
      <c r="C99" s="6">
        <f t="shared" si="24"/>
        <v>14</v>
      </c>
      <c r="D99" s="6">
        <f t="shared" si="25"/>
        <v>5</v>
      </c>
      <c r="E99" s="6">
        <f t="shared" si="33"/>
        <v>-0.58778525229247125</v>
      </c>
      <c r="F99" s="6">
        <f t="shared" ca="1" si="34"/>
        <v>-2.2154881456232101</v>
      </c>
      <c r="G99" s="6">
        <f t="shared" ca="1" si="19"/>
        <v>0</v>
      </c>
      <c r="H99" s="6">
        <f t="shared" ca="1" si="26"/>
        <v>0.95982773197208182</v>
      </c>
      <c r="I99" s="6">
        <f t="shared" si="35"/>
        <v>286.75</v>
      </c>
      <c r="J99" s="6">
        <f t="shared" ca="1" si="27"/>
        <v>285.49433958634887</v>
      </c>
      <c r="K99" s="6">
        <f t="shared" ca="1" si="28"/>
        <v>284.87621071359331</v>
      </c>
      <c r="L99" s="6">
        <v>284.82791669166915</v>
      </c>
      <c r="M99" s="6">
        <f t="shared" si="29"/>
        <v>284.99691669166918</v>
      </c>
      <c r="N99" s="6">
        <v>96</v>
      </c>
      <c r="X99" s="3">
        <v>96</v>
      </c>
      <c r="Y99" s="3">
        <f t="shared" si="22"/>
        <v>0.47499999999999998</v>
      </c>
      <c r="Z99" s="4">
        <f t="shared" si="30"/>
        <v>284.82791669166915</v>
      </c>
      <c r="AA99" s="4">
        <f t="shared" si="31"/>
        <v>284.99691669166918</v>
      </c>
      <c r="AB99" s="3">
        <v>96</v>
      </c>
      <c r="AC99" s="3">
        <v>0.47499999999999998</v>
      </c>
      <c r="AD99" s="3">
        <f t="shared" ca="1" si="23"/>
        <v>285.49433958634887</v>
      </c>
      <c r="AE99" s="3">
        <f t="shared" ca="1" si="32"/>
        <v>284.87621071359331</v>
      </c>
      <c r="AF99" s="3"/>
    </row>
    <row r="100" spans="1:32" ht="15.6">
      <c r="A100" s="6">
        <v>97</v>
      </c>
      <c r="B100" s="6">
        <v>0.48</v>
      </c>
      <c r="C100" s="6">
        <f t="shared" si="24"/>
        <v>14</v>
      </c>
      <c r="D100" s="6">
        <f t="shared" si="25"/>
        <v>6</v>
      </c>
      <c r="E100" s="6">
        <f t="shared" si="33"/>
        <v>-0.95105651629515175</v>
      </c>
      <c r="F100" s="6">
        <f t="shared" ca="1" si="34"/>
        <v>-1.551763470718873</v>
      </c>
      <c r="G100" s="6">
        <f t="shared" ca="1" si="19"/>
        <v>0</v>
      </c>
      <c r="H100" s="6">
        <f t="shared" ca="1" si="26"/>
        <v>2.7974184312218285E-2</v>
      </c>
      <c r="I100" s="6">
        <f t="shared" si="35"/>
        <v>286.39999999999998</v>
      </c>
      <c r="J100" s="6">
        <f t="shared" ca="1" si="27"/>
        <v>284.87621071359331</v>
      </c>
      <c r="K100" s="6">
        <f t="shared" ca="1" si="28"/>
        <v>285.77963298335698</v>
      </c>
      <c r="L100" s="6">
        <v>284.99691669166918</v>
      </c>
      <c r="M100" s="6">
        <f t="shared" si="29"/>
        <v>285.74191669166919</v>
      </c>
      <c r="N100" s="6">
        <v>97</v>
      </c>
      <c r="X100" s="3">
        <v>97</v>
      </c>
      <c r="Y100" s="3">
        <f t="shared" ref="Y100:Y130" si="36">B100</f>
        <v>0.48</v>
      </c>
      <c r="Z100" s="4">
        <f t="shared" si="30"/>
        <v>284.99691669166918</v>
      </c>
      <c r="AA100" s="4">
        <f t="shared" si="31"/>
        <v>285.74191669166919</v>
      </c>
      <c r="AB100" s="3">
        <v>97</v>
      </c>
      <c r="AC100" s="3">
        <v>0.48</v>
      </c>
      <c r="AD100" s="3">
        <f t="shared" ref="AD100:AD130" ca="1" si="37">J100</f>
        <v>284.87621071359331</v>
      </c>
      <c r="AE100" s="3">
        <f t="shared" ca="1" si="32"/>
        <v>285.77963298335698</v>
      </c>
      <c r="AF100" s="3"/>
    </row>
    <row r="101" spans="1:32" ht="15.6">
      <c r="A101" s="6">
        <v>98</v>
      </c>
      <c r="B101" s="6">
        <v>0.48499999999999999</v>
      </c>
      <c r="C101" s="6">
        <f t="shared" si="24"/>
        <v>14</v>
      </c>
      <c r="D101" s="6">
        <f t="shared" si="25"/>
        <v>7</v>
      </c>
      <c r="E101" s="6">
        <f t="shared" si="33"/>
        <v>-0.95105651629515653</v>
      </c>
      <c r="F101" s="6">
        <f t="shared" ca="1" si="34"/>
        <v>-2.1816291995250179</v>
      </c>
      <c r="G101" s="6">
        <f t="shared" ca="1" si="19"/>
        <v>0</v>
      </c>
      <c r="H101" s="6">
        <f t="shared" ca="1" si="26"/>
        <v>1.9112621828820049</v>
      </c>
      <c r="I101" s="6">
        <f t="shared" si="35"/>
        <v>286.05</v>
      </c>
      <c r="J101" s="6">
        <f t="shared" ca="1" si="27"/>
        <v>285.77963298335698</v>
      </c>
      <c r="K101" s="6">
        <f t="shared" ca="1" si="28"/>
        <v>282.2919677509397</v>
      </c>
      <c r="L101" s="6">
        <v>285.74191669166919</v>
      </c>
      <c r="M101" s="6">
        <f t="shared" si="29"/>
        <v>287.04091669166917</v>
      </c>
      <c r="N101" s="6">
        <v>98</v>
      </c>
      <c r="X101" s="3">
        <v>98</v>
      </c>
      <c r="Y101" s="3">
        <f t="shared" si="36"/>
        <v>0.48499999999999999</v>
      </c>
      <c r="Z101" s="4">
        <f t="shared" si="30"/>
        <v>285.74191669166919</v>
      </c>
      <c r="AA101" s="4">
        <f t="shared" si="31"/>
        <v>287.04091669166917</v>
      </c>
      <c r="AB101" s="3">
        <v>98</v>
      </c>
      <c r="AC101" s="3">
        <v>0.48499999999999999</v>
      </c>
      <c r="AD101" s="3">
        <f t="shared" ca="1" si="37"/>
        <v>285.77963298335698</v>
      </c>
      <c r="AE101" s="3">
        <f t="shared" ca="1" si="32"/>
        <v>282.2919677509397</v>
      </c>
      <c r="AF101" s="3"/>
    </row>
    <row r="102" spans="1:32" ht="15.6">
      <c r="A102" s="6">
        <v>99</v>
      </c>
      <c r="B102" s="6">
        <v>0.49</v>
      </c>
      <c r="C102" s="6">
        <f t="shared" si="24"/>
        <v>15</v>
      </c>
      <c r="D102" s="6">
        <f t="shared" si="25"/>
        <v>1</v>
      </c>
      <c r="E102" s="6">
        <f t="shared" si="33"/>
        <v>-0.58778525229247225</v>
      </c>
      <c r="F102" s="6">
        <f t="shared" ca="1" si="34"/>
        <v>-2.265174379940182</v>
      </c>
      <c r="G102" s="6">
        <f t="shared" ca="1" si="19"/>
        <v>0</v>
      </c>
      <c r="H102" s="6">
        <f t="shared" ca="1" si="26"/>
        <v>-1.1428578691200806</v>
      </c>
      <c r="I102" s="6">
        <f t="shared" si="35"/>
        <v>285.7</v>
      </c>
      <c r="J102" s="6">
        <f t="shared" ca="1" si="27"/>
        <v>282.2919677509397</v>
      </c>
      <c r="K102" s="6">
        <f t="shared" ca="1" si="28"/>
        <v>288.43974608052525</v>
      </c>
      <c r="L102" s="6">
        <v>287.04091669166917</v>
      </c>
      <c r="M102" s="6">
        <f t="shared" si="29"/>
        <v>288.12291669166916</v>
      </c>
      <c r="N102" s="6">
        <v>99</v>
      </c>
      <c r="X102" s="3">
        <v>99</v>
      </c>
      <c r="Y102" s="3">
        <f t="shared" si="36"/>
        <v>0.49</v>
      </c>
      <c r="Z102" s="4">
        <f t="shared" si="30"/>
        <v>287.04091669166917</v>
      </c>
      <c r="AA102" s="4">
        <f t="shared" si="31"/>
        <v>288.12291669166916</v>
      </c>
      <c r="AB102" s="3">
        <v>99</v>
      </c>
      <c r="AC102" s="3">
        <v>0.49</v>
      </c>
      <c r="AD102" s="3">
        <f t="shared" ca="1" si="37"/>
        <v>282.2919677509397</v>
      </c>
      <c r="AE102" s="3">
        <f t="shared" ca="1" si="32"/>
        <v>288.43974608052525</v>
      </c>
      <c r="AF102" s="3"/>
    </row>
    <row r="103" spans="1:32" ht="15.6">
      <c r="A103" s="6">
        <v>100</v>
      </c>
      <c r="B103" s="6">
        <v>0.495</v>
      </c>
      <c r="C103" s="6">
        <f t="shared" si="24"/>
        <v>15</v>
      </c>
      <c r="D103" s="6">
        <f t="shared" si="25"/>
        <v>2</v>
      </c>
      <c r="E103" s="6">
        <f t="shared" si="33"/>
        <v>-2.45029690981724E-15</v>
      </c>
      <c r="F103" s="6">
        <f t="shared" ca="1" si="34"/>
        <v>-7.2093840931297241E-15</v>
      </c>
      <c r="G103" s="6">
        <f t="shared" ca="1" si="19"/>
        <v>0</v>
      </c>
      <c r="H103" s="6">
        <f t="shared" ca="1" si="26"/>
        <v>3.089746080525237</v>
      </c>
      <c r="I103" s="6">
        <f t="shared" si="35"/>
        <v>285.35000000000002</v>
      </c>
      <c r="J103" s="6">
        <f t="shared" ca="1" si="27"/>
        <v>288.43974608052525</v>
      </c>
      <c r="K103" s="6">
        <f t="shared" ca="1" si="28"/>
        <v>287.01760850180852</v>
      </c>
      <c r="L103" s="6">
        <v>288.12291669166916</v>
      </c>
      <c r="M103" s="6">
        <f t="shared" si="29"/>
        <v>285.09291669166919</v>
      </c>
      <c r="N103" s="6">
        <v>100</v>
      </c>
      <c r="X103" s="3">
        <v>100</v>
      </c>
      <c r="Y103" s="3">
        <f t="shared" si="36"/>
        <v>0.495</v>
      </c>
      <c r="Z103" s="4">
        <f t="shared" si="30"/>
        <v>288.12291669166916</v>
      </c>
      <c r="AA103" s="4">
        <f t="shared" si="31"/>
        <v>285.09291669166919</v>
      </c>
      <c r="AB103" s="3">
        <v>100</v>
      </c>
      <c r="AC103" s="3">
        <v>0.495</v>
      </c>
      <c r="AD103" s="3">
        <f t="shared" ca="1" si="37"/>
        <v>288.43974608052525</v>
      </c>
      <c r="AE103" s="3">
        <f t="shared" ca="1" si="32"/>
        <v>287.01760850180852</v>
      </c>
      <c r="AF103" s="3"/>
    </row>
    <row r="104" spans="1:32" ht="15.6">
      <c r="A104" s="6">
        <v>101</v>
      </c>
      <c r="B104" s="6">
        <v>0.5</v>
      </c>
      <c r="C104" s="6">
        <f t="shared" si="24"/>
        <v>15</v>
      </c>
      <c r="D104" s="6">
        <f t="shared" si="25"/>
        <v>3</v>
      </c>
      <c r="E104" s="6">
        <f t="shared" si="33"/>
        <v>0.58778525229247403</v>
      </c>
      <c r="F104" s="6">
        <f t="shared" ca="1" si="34"/>
        <v>1.7886333997960686</v>
      </c>
      <c r="G104" s="6">
        <f t="shared" ca="1" si="19"/>
        <v>0</v>
      </c>
      <c r="H104" s="6">
        <f t="shared" ca="1" si="26"/>
        <v>0.22897510201247101</v>
      </c>
      <c r="I104" s="6">
        <f t="shared" si="35"/>
        <v>285</v>
      </c>
      <c r="J104" s="6">
        <f t="shared" ca="1" si="27"/>
        <v>287.01760850180852</v>
      </c>
      <c r="K104" s="6">
        <f t="shared" ca="1" si="28"/>
        <v>287.88573291055997</v>
      </c>
      <c r="L104" s="6">
        <v>285.09291669166919</v>
      </c>
      <c r="M104" s="6">
        <f t="shared" si="29"/>
        <v>283.02491669166915</v>
      </c>
      <c r="N104" s="6">
        <v>101</v>
      </c>
      <c r="X104" s="3">
        <v>101</v>
      </c>
      <c r="Y104" s="3">
        <f t="shared" si="36"/>
        <v>0.5</v>
      </c>
      <c r="Z104" s="4">
        <f t="shared" si="30"/>
        <v>285.09291669166919</v>
      </c>
      <c r="AA104" s="4">
        <f t="shared" si="31"/>
        <v>283.02491669166915</v>
      </c>
      <c r="AB104" s="3">
        <v>101</v>
      </c>
      <c r="AC104" s="3">
        <v>0.5</v>
      </c>
      <c r="AD104" s="3">
        <f t="shared" ca="1" si="37"/>
        <v>287.01760850180852</v>
      </c>
      <c r="AE104" s="3">
        <f t="shared" ca="1" si="32"/>
        <v>287.88573291055997</v>
      </c>
      <c r="AF104" s="3"/>
    </row>
    <row r="105" spans="1:32" ht="15.6">
      <c r="A105" s="6">
        <v>102</v>
      </c>
      <c r="B105" s="6">
        <v>0.505</v>
      </c>
      <c r="C105" s="6">
        <f t="shared" si="24"/>
        <v>15</v>
      </c>
      <c r="D105" s="6">
        <f t="shared" si="25"/>
        <v>4</v>
      </c>
      <c r="E105" s="6">
        <f t="shared" si="33"/>
        <v>0.95105651629515064</v>
      </c>
      <c r="F105" s="6">
        <f t="shared" ca="1" si="34"/>
        <v>3.5177989058343893</v>
      </c>
      <c r="G105" s="6">
        <f t="shared" ca="1" si="19"/>
        <v>0</v>
      </c>
      <c r="H105" s="6">
        <f t="shared" ca="1" si="26"/>
        <v>-0.28206599527438059</v>
      </c>
      <c r="I105" s="6">
        <f t="shared" si="35"/>
        <v>284.64999999999998</v>
      </c>
      <c r="J105" s="6">
        <f t="shared" ca="1" si="27"/>
        <v>287.88573291055997</v>
      </c>
      <c r="K105" s="6">
        <f t="shared" ca="1" si="28"/>
        <v>288.1929586762833</v>
      </c>
      <c r="L105" s="6">
        <v>283.02491669166915</v>
      </c>
      <c r="M105" s="6">
        <f t="shared" si="29"/>
        <v>279.68091669166915</v>
      </c>
      <c r="N105" s="6">
        <v>102</v>
      </c>
      <c r="X105" s="3">
        <v>102</v>
      </c>
      <c r="Y105" s="3">
        <f t="shared" si="36"/>
        <v>0.505</v>
      </c>
      <c r="Z105" s="4">
        <f t="shared" si="30"/>
        <v>283.02491669166915</v>
      </c>
      <c r="AA105" s="4">
        <f t="shared" si="31"/>
        <v>279.68091669166915</v>
      </c>
      <c r="AB105" s="3">
        <v>102</v>
      </c>
      <c r="AC105" s="3">
        <v>0.505</v>
      </c>
      <c r="AD105" s="3">
        <f t="shared" ca="1" si="37"/>
        <v>287.88573291055997</v>
      </c>
      <c r="AE105" s="3">
        <f t="shared" ca="1" si="32"/>
        <v>288.1929586762833</v>
      </c>
      <c r="AF105" s="3"/>
    </row>
    <row r="106" spans="1:32" ht="15.6">
      <c r="A106" s="6">
        <v>103</v>
      </c>
      <c r="B106" s="6">
        <v>0.51</v>
      </c>
      <c r="C106" s="6">
        <f t="shared" si="24"/>
        <v>15</v>
      </c>
      <c r="D106" s="6">
        <f t="shared" si="25"/>
        <v>5</v>
      </c>
      <c r="E106" s="6">
        <f t="shared" si="33"/>
        <v>0.95105651629515542</v>
      </c>
      <c r="F106" s="6">
        <f t="shared" ca="1" si="34"/>
        <v>2.1704563347878989</v>
      </c>
      <c r="G106" s="6">
        <f t="shared" ca="1" si="19"/>
        <v>0</v>
      </c>
      <c r="H106" s="6">
        <f t="shared" ca="1" si="26"/>
        <v>1.722502341495372</v>
      </c>
      <c r="I106" s="6">
        <f t="shared" si="35"/>
        <v>284.3</v>
      </c>
      <c r="J106" s="6">
        <f t="shared" ca="1" si="27"/>
        <v>288.1929586762833</v>
      </c>
      <c r="K106" s="6">
        <f t="shared" ca="1" si="28"/>
        <v>281.34057521036715</v>
      </c>
      <c r="L106" s="6">
        <v>279.68091669166915</v>
      </c>
      <c r="M106" s="6">
        <f t="shared" si="29"/>
        <v>274.34191669166916</v>
      </c>
      <c r="N106" s="6">
        <v>103</v>
      </c>
      <c r="X106" s="3">
        <v>103</v>
      </c>
      <c r="Y106" s="3">
        <f t="shared" si="36"/>
        <v>0.51</v>
      </c>
      <c r="Z106" s="4">
        <f t="shared" si="30"/>
        <v>279.68091669166915</v>
      </c>
      <c r="AA106" s="4">
        <f t="shared" si="31"/>
        <v>274.34191669166916</v>
      </c>
      <c r="AB106" s="3">
        <v>103</v>
      </c>
      <c r="AC106" s="3">
        <v>0.51</v>
      </c>
      <c r="AD106" s="3">
        <f t="shared" ca="1" si="37"/>
        <v>288.1929586762833</v>
      </c>
      <c r="AE106" s="3">
        <f t="shared" ca="1" si="32"/>
        <v>281.34057521036715</v>
      </c>
      <c r="AF106" s="3"/>
    </row>
    <row r="107" spans="1:32" ht="15.6">
      <c r="A107" s="6">
        <v>104</v>
      </c>
      <c r="B107" s="6">
        <v>0.51500000000000001</v>
      </c>
      <c r="C107" s="6">
        <f t="shared" si="24"/>
        <v>15</v>
      </c>
      <c r="D107" s="6">
        <f t="shared" si="25"/>
        <v>6</v>
      </c>
      <c r="E107" s="6">
        <f t="shared" si="33"/>
        <v>0.58778525229247514</v>
      </c>
      <c r="F107" s="6">
        <f t="shared" ca="1" si="34"/>
        <v>0.87919450887880968</v>
      </c>
      <c r="G107" s="6">
        <f t="shared" ca="1" si="19"/>
        <v>0</v>
      </c>
      <c r="H107" s="6">
        <f t="shared" ca="1" si="26"/>
        <v>-3.4886192985116544</v>
      </c>
      <c r="I107" s="6">
        <f t="shared" si="35"/>
        <v>283.95</v>
      </c>
      <c r="J107" s="6">
        <f t="shared" ca="1" si="27"/>
        <v>281.34057521036715</v>
      </c>
      <c r="K107" s="6">
        <f t="shared" ca="1" si="28"/>
        <v>283.90638038885766</v>
      </c>
      <c r="L107" s="6">
        <v>274.34191669166916</v>
      </c>
      <c r="M107" s="6">
        <f t="shared" si="29"/>
        <v>272.29791669166917</v>
      </c>
      <c r="N107" s="6">
        <v>104</v>
      </c>
      <c r="X107" s="3">
        <v>104</v>
      </c>
      <c r="Y107" s="3">
        <f t="shared" si="36"/>
        <v>0.51500000000000001</v>
      </c>
      <c r="Z107" s="4">
        <f t="shared" si="30"/>
        <v>274.34191669166916</v>
      </c>
      <c r="AA107" s="4">
        <f t="shared" si="31"/>
        <v>272.29791669166917</v>
      </c>
      <c r="AB107" s="3">
        <v>104</v>
      </c>
      <c r="AC107" s="3">
        <v>0.51500000000000001</v>
      </c>
      <c r="AD107" s="3">
        <f t="shared" ca="1" si="37"/>
        <v>281.34057521036715</v>
      </c>
      <c r="AE107" s="3">
        <f t="shared" ca="1" si="32"/>
        <v>283.90638038885766</v>
      </c>
      <c r="AF107" s="3"/>
    </row>
    <row r="108" spans="1:32" ht="15.6">
      <c r="A108" s="6">
        <v>105</v>
      </c>
      <c r="B108" s="6">
        <v>0.52</v>
      </c>
      <c r="C108" s="6">
        <f t="shared" si="24"/>
        <v>15</v>
      </c>
      <c r="D108" s="6">
        <f t="shared" si="25"/>
        <v>7</v>
      </c>
      <c r="E108" s="6">
        <f t="shared" si="33"/>
        <v>-9.7990192349239891E-16</v>
      </c>
      <c r="F108" s="6">
        <f t="shared" ca="1" si="34"/>
        <v>-3.1917613099981724E-15</v>
      </c>
      <c r="G108" s="6">
        <f t="shared" ca="1" si="19"/>
        <v>0</v>
      </c>
      <c r="H108" s="6">
        <f t="shared" ca="1" si="26"/>
        <v>0.30638038885763441</v>
      </c>
      <c r="I108" s="6">
        <f t="shared" si="35"/>
        <v>283.60000000000002</v>
      </c>
      <c r="J108" s="6">
        <f t="shared" ca="1" si="27"/>
        <v>283.90638038885766</v>
      </c>
      <c r="K108" s="6">
        <f t="shared" ca="1" si="28"/>
        <v>280.97090014848482</v>
      </c>
      <c r="L108" s="6">
        <v>272.29791669166917</v>
      </c>
      <c r="M108" s="6">
        <f t="shared" si="29"/>
        <v>274.26991669166915</v>
      </c>
      <c r="N108" s="6">
        <v>105</v>
      </c>
      <c r="X108" s="3">
        <v>105</v>
      </c>
      <c r="Y108" s="3">
        <f t="shared" si="36"/>
        <v>0.52</v>
      </c>
      <c r="Z108" s="4">
        <f t="shared" si="30"/>
        <v>272.29791669166917</v>
      </c>
      <c r="AA108" s="4">
        <f t="shared" si="31"/>
        <v>274.26991669166915</v>
      </c>
      <c r="AB108" s="3">
        <v>105</v>
      </c>
      <c r="AC108" s="3">
        <v>0.52</v>
      </c>
      <c r="AD108" s="3">
        <f t="shared" ca="1" si="37"/>
        <v>283.90638038885766</v>
      </c>
      <c r="AE108" s="3">
        <f t="shared" ca="1" si="32"/>
        <v>280.97090014848482</v>
      </c>
      <c r="AF108" s="3"/>
    </row>
    <row r="109" spans="1:32" ht="15.6">
      <c r="A109" s="6">
        <v>106</v>
      </c>
      <c r="B109" s="6">
        <v>0.52500000000000002</v>
      </c>
      <c r="C109" s="6">
        <f t="shared" si="24"/>
        <v>16</v>
      </c>
      <c r="D109" s="6">
        <f t="shared" si="25"/>
        <v>1</v>
      </c>
      <c r="E109" s="6">
        <f t="shared" si="33"/>
        <v>-0.5877852522924768</v>
      </c>
      <c r="F109" s="6">
        <f t="shared" ca="1" si="34"/>
        <v>-1.5478001822689529</v>
      </c>
      <c r="G109" s="6">
        <f t="shared" ca="1" si="19"/>
        <v>0</v>
      </c>
      <c r="H109" s="6">
        <f t="shared" ca="1" si="26"/>
        <v>-0.7312996692462066</v>
      </c>
      <c r="I109" s="6">
        <f t="shared" si="35"/>
        <v>283.25</v>
      </c>
      <c r="J109" s="6">
        <f t="shared" ca="1" si="27"/>
        <v>280.97090014848482</v>
      </c>
      <c r="K109" s="6">
        <f t="shared" ca="1" si="28"/>
        <v>279.59394479007364</v>
      </c>
      <c r="L109" s="6">
        <v>274.26991669166915</v>
      </c>
      <c r="M109" s="6">
        <f t="shared" si="29"/>
        <v>275.49591669166915</v>
      </c>
      <c r="N109" s="6">
        <v>106</v>
      </c>
      <c r="X109" s="3">
        <v>106</v>
      </c>
      <c r="Y109" s="3">
        <f t="shared" si="36"/>
        <v>0.52500000000000002</v>
      </c>
      <c r="Z109" s="4">
        <f t="shared" si="30"/>
        <v>274.26991669166915</v>
      </c>
      <c r="AA109" s="4">
        <f t="shared" si="31"/>
        <v>275.49591669166915</v>
      </c>
      <c r="AB109" s="3">
        <v>106</v>
      </c>
      <c r="AC109" s="3">
        <v>0.52500000000000002</v>
      </c>
      <c r="AD109" s="3">
        <f t="shared" ca="1" si="37"/>
        <v>280.97090014848482</v>
      </c>
      <c r="AE109" s="3">
        <f t="shared" ca="1" si="32"/>
        <v>279.59394479007364</v>
      </c>
      <c r="AF109" s="3"/>
    </row>
    <row r="110" spans="1:32" ht="15.6">
      <c r="A110" s="6">
        <v>107</v>
      </c>
      <c r="B110" s="6">
        <v>0.53</v>
      </c>
      <c r="C110" s="6">
        <f t="shared" si="24"/>
        <v>16</v>
      </c>
      <c r="D110" s="6">
        <f t="shared" si="25"/>
        <v>2</v>
      </c>
      <c r="E110" s="6">
        <f t="shared" si="33"/>
        <v>-0.95105651629515164</v>
      </c>
      <c r="F110" s="6">
        <f t="shared" ca="1" si="34"/>
        <v>-2.6243022885581397</v>
      </c>
      <c r="G110" s="6">
        <f t="shared" ca="1" si="19"/>
        <v>0</v>
      </c>
      <c r="H110" s="6">
        <f t="shared" ca="1" si="26"/>
        <v>-0.68175292136818655</v>
      </c>
      <c r="I110" s="6">
        <f t="shared" si="35"/>
        <v>282.89999999999998</v>
      </c>
      <c r="J110" s="6">
        <f t="shared" ca="1" si="27"/>
        <v>279.59394479007364</v>
      </c>
      <c r="K110" s="6">
        <f t="shared" ca="1" si="28"/>
        <v>283.04170926277419</v>
      </c>
      <c r="L110" s="6">
        <v>275.49591669166915</v>
      </c>
      <c r="M110" s="6">
        <f t="shared" si="29"/>
        <v>277.13191669166918</v>
      </c>
      <c r="N110" s="6">
        <v>107</v>
      </c>
      <c r="X110" s="3">
        <v>107</v>
      </c>
      <c r="Y110" s="3">
        <f t="shared" si="36"/>
        <v>0.53</v>
      </c>
      <c r="Z110" s="4">
        <f t="shared" si="30"/>
        <v>275.49591669166915</v>
      </c>
      <c r="AA110" s="4">
        <f t="shared" si="31"/>
        <v>277.13191669166918</v>
      </c>
      <c r="AB110" s="3">
        <v>107</v>
      </c>
      <c r="AC110" s="3">
        <v>0.53</v>
      </c>
      <c r="AD110" s="3">
        <f t="shared" ca="1" si="37"/>
        <v>279.59394479007364</v>
      </c>
      <c r="AE110" s="3">
        <f t="shared" ca="1" si="32"/>
        <v>283.04170926277419</v>
      </c>
      <c r="AF110" s="3"/>
    </row>
    <row r="111" spans="1:32" ht="15.6">
      <c r="A111" s="6">
        <v>108</v>
      </c>
      <c r="B111" s="6">
        <v>0.53500000000000003</v>
      </c>
      <c r="C111" s="6">
        <f t="shared" si="24"/>
        <v>16</v>
      </c>
      <c r="D111" s="6">
        <f t="shared" si="25"/>
        <v>3</v>
      </c>
      <c r="E111" s="6">
        <f t="shared" si="33"/>
        <v>-0.95105651629515442</v>
      </c>
      <c r="F111" s="6">
        <f t="shared" ca="1" si="34"/>
        <v>-2.246506022247849</v>
      </c>
      <c r="G111" s="6">
        <f t="shared" ca="1" si="19"/>
        <v>0</v>
      </c>
      <c r="H111" s="6">
        <f t="shared" ca="1" si="26"/>
        <v>2.7382152850220196</v>
      </c>
      <c r="I111" s="6">
        <f t="shared" si="35"/>
        <v>282.55</v>
      </c>
      <c r="J111" s="6">
        <f t="shared" ca="1" si="27"/>
        <v>283.04170926277419</v>
      </c>
      <c r="K111" s="6">
        <f t="shared" ca="1" si="28"/>
        <v>275.03336506599709</v>
      </c>
      <c r="L111" s="6">
        <v>277.13191669166918</v>
      </c>
      <c r="M111" s="6">
        <f t="shared" si="29"/>
        <v>276.79491669166919</v>
      </c>
      <c r="N111" s="6">
        <v>108</v>
      </c>
      <c r="X111" s="3">
        <v>108</v>
      </c>
      <c r="Y111" s="3">
        <f t="shared" si="36"/>
        <v>0.53500000000000003</v>
      </c>
      <c r="Z111" s="4">
        <f t="shared" si="30"/>
        <v>277.13191669166918</v>
      </c>
      <c r="AA111" s="4">
        <f t="shared" si="31"/>
        <v>276.79491669166919</v>
      </c>
      <c r="AB111" s="3">
        <v>108</v>
      </c>
      <c r="AC111" s="3">
        <v>0.53500000000000003</v>
      </c>
      <c r="AD111" s="3">
        <f t="shared" ca="1" si="37"/>
        <v>283.04170926277419</v>
      </c>
      <c r="AE111" s="3">
        <f t="shared" ca="1" si="32"/>
        <v>275.03336506599709</v>
      </c>
      <c r="AF111" s="3"/>
    </row>
    <row r="112" spans="1:32" ht="15.6">
      <c r="A112" s="6">
        <v>109</v>
      </c>
      <c r="B112" s="6">
        <v>0.54</v>
      </c>
      <c r="C112" s="6">
        <f t="shared" si="24"/>
        <v>16</v>
      </c>
      <c r="D112" s="6">
        <f t="shared" si="25"/>
        <v>4</v>
      </c>
      <c r="E112" s="6">
        <f t="shared" si="33"/>
        <v>-0.58778525229248391</v>
      </c>
      <c r="F112" s="6">
        <f t="shared" ca="1" si="34"/>
        <v>-1.6286614237112704</v>
      </c>
      <c r="G112" s="6">
        <f t="shared" ca="1" si="19"/>
        <v>0</v>
      </c>
      <c r="H112" s="6">
        <f t="shared" ca="1" si="26"/>
        <v>-5.5379735102916019</v>
      </c>
      <c r="I112" s="6">
        <f t="shared" si="35"/>
        <v>282.2</v>
      </c>
      <c r="J112" s="6">
        <f t="shared" ca="1" si="27"/>
        <v>275.03336506599709</v>
      </c>
      <c r="K112" s="6">
        <f t="shared" ca="1" si="28"/>
        <v>278.01953989543307</v>
      </c>
      <c r="L112" s="6">
        <v>276.79491669166919</v>
      </c>
      <c r="M112" s="6">
        <f t="shared" si="29"/>
        <v>275.90491669166914</v>
      </c>
      <c r="N112" s="6">
        <v>109</v>
      </c>
      <c r="X112" s="3">
        <v>109</v>
      </c>
      <c r="Y112" s="3">
        <f t="shared" si="36"/>
        <v>0.54</v>
      </c>
      <c r="Z112" s="4">
        <f t="shared" si="30"/>
        <v>276.79491669166919</v>
      </c>
      <c r="AA112" s="4">
        <f t="shared" si="31"/>
        <v>275.90491669166914</v>
      </c>
      <c r="AB112" s="3">
        <v>109</v>
      </c>
      <c r="AC112" s="3">
        <v>0.54</v>
      </c>
      <c r="AD112" s="3">
        <f t="shared" ca="1" si="37"/>
        <v>275.03336506599709</v>
      </c>
      <c r="AE112" s="3">
        <f t="shared" ca="1" si="32"/>
        <v>278.01953989543307</v>
      </c>
      <c r="AF112" s="3"/>
    </row>
    <row r="113" spans="1:32" ht="15.6">
      <c r="A113" s="6">
        <v>110</v>
      </c>
      <c r="B113" s="6">
        <v>0.54500000000000004</v>
      </c>
      <c r="C113" s="6">
        <f t="shared" si="24"/>
        <v>16</v>
      </c>
      <c r="D113" s="6">
        <f t="shared" si="25"/>
        <v>5</v>
      </c>
      <c r="E113" s="6">
        <f t="shared" si="33"/>
        <v>4.4101007568020378E-15</v>
      </c>
      <c r="F113" s="6">
        <f t="shared" ca="1" si="34"/>
        <v>1.1023439895197701E-14</v>
      </c>
      <c r="G113" s="6">
        <f t="shared" ca="1" si="19"/>
        <v>0</v>
      </c>
      <c r="H113" s="6">
        <f t="shared" ca="1" si="26"/>
        <v>-3.830460104566952</v>
      </c>
      <c r="I113" s="6">
        <f t="shared" si="35"/>
        <v>281.85000000000002</v>
      </c>
      <c r="J113" s="6">
        <f t="shared" ca="1" si="27"/>
        <v>278.01953989543307</v>
      </c>
      <c r="K113" s="6">
        <f t="shared" ca="1" si="28"/>
        <v>284.76034186589317</v>
      </c>
      <c r="L113" s="6">
        <v>275.90491669166914</v>
      </c>
      <c r="M113" s="6">
        <f t="shared" si="29"/>
        <v>275.73691669166914</v>
      </c>
      <c r="N113" s="6">
        <v>110</v>
      </c>
      <c r="X113" s="3">
        <v>110</v>
      </c>
      <c r="Y113" s="3">
        <f t="shared" si="36"/>
        <v>0.54500000000000004</v>
      </c>
      <c r="Z113" s="4">
        <f t="shared" si="30"/>
        <v>275.90491669166914</v>
      </c>
      <c r="AA113" s="4">
        <f t="shared" si="31"/>
        <v>275.73691669166914</v>
      </c>
      <c r="AB113" s="3">
        <v>110</v>
      </c>
      <c r="AC113" s="3">
        <v>0.54500000000000004</v>
      </c>
      <c r="AD113" s="3">
        <f t="shared" ca="1" si="37"/>
        <v>278.01953989543307</v>
      </c>
      <c r="AE113" s="3">
        <f t="shared" ca="1" si="32"/>
        <v>284.76034186589317</v>
      </c>
      <c r="AF113" s="3"/>
    </row>
    <row r="114" spans="1:32" ht="15.6">
      <c r="A114" s="6">
        <v>111</v>
      </c>
      <c r="B114" s="6">
        <v>0.55000000000000004</v>
      </c>
      <c r="C114" s="6">
        <f t="shared" si="24"/>
        <v>16</v>
      </c>
      <c r="D114" s="6">
        <f t="shared" si="25"/>
        <v>6</v>
      </c>
      <c r="E114" s="6">
        <f t="shared" si="33"/>
        <v>0.58778525229246803</v>
      </c>
      <c r="F114" s="6">
        <f t="shared" ca="1" si="34"/>
        <v>1.7286017820279256</v>
      </c>
      <c r="G114" s="6">
        <f t="shared" ca="1" si="19"/>
        <v>0</v>
      </c>
      <c r="H114" s="6">
        <f t="shared" ca="1" si="26"/>
        <v>1.5317400838652482</v>
      </c>
      <c r="I114" s="6">
        <f t="shared" si="35"/>
        <v>281.5</v>
      </c>
      <c r="J114" s="6">
        <f t="shared" ca="1" si="27"/>
        <v>284.76034186589317</v>
      </c>
      <c r="K114" s="6">
        <f t="shared" ca="1" si="28"/>
        <v>283.45533490934253</v>
      </c>
      <c r="L114" s="6">
        <v>275.73691669166914</v>
      </c>
      <c r="M114" s="6">
        <f t="shared" si="29"/>
        <v>276.07391669166918</v>
      </c>
      <c r="N114" s="6">
        <v>111</v>
      </c>
      <c r="X114" s="3">
        <v>111</v>
      </c>
      <c r="Y114" s="3">
        <f t="shared" si="36"/>
        <v>0.55000000000000004</v>
      </c>
      <c r="Z114" s="4">
        <f t="shared" si="30"/>
        <v>275.73691669166914</v>
      </c>
      <c r="AA114" s="4">
        <f t="shared" si="31"/>
        <v>276.07391669166918</v>
      </c>
      <c r="AB114" s="3">
        <v>111</v>
      </c>
      <c r="AC114" s="3">
        <v>0.55000000000000004</v>
      </c>
      <c r="AD114" s="3">
        <f t="shared" ca="1" si="37"/>
        <v>284.76034186589317</v>
      </c>
      <c r="AE114" s="3">
        <f t="shared" ca="1" si="32"/>
        <v>283.45533490934253</v>
      </c>
      <c r="AF114" s="3"/>
    </row>
    <row r="115" spans="1:32" ht="15.6">
      <c r="A115" s="6">
        <v>112</v>
      </c>
      <c r="B115" s="6">
        <v>0.55500000000000005</v>
      </c>
      <c r="C115" s="6">
        <f t="shared" si="24"/>
        <v>16</v>
      </c>
      <c r="D115" s="6">
        <f t="shared" si="25"/>
        <v>7</v>
      </c>
      <c r="E115" s="6">
        <f t="shared" si="33"/>
        <v>0.95105651629515275</v>
      </c>
      <c r="F115" s="6">
        <f t="shared" ca="1" si="34"/>
        <v>2.5431148620921715</v>
      </c>
      <c r="G115" s="6">
        <f t="shared" ca="1" si="19"/>
        <v>0</v>
      </c>
      <c r="H115" s="6">
        <f t="shared" ca="1" si="26"/>
        <v>-0.23777995274964847</v>
      </c>
      <c r="I115" s="6">
        <f t="shared" si="35"/>
        <v>281.14999999999998</v>
      </c>
      <c r="J115" s="6">
        <f t="shared" ca="1" si="27"/>
        <v>283.45533490934253</v>
      </c>
      <c r="K115" s="6">
        <f t="shared" ca="1" si="28"/>
        <v>283.97677342949862</v>
      </c>
      <c r="L115" s="6">
        <v>276.07391669166918</v>
      </c>
      <c r="M115" s="6">
        <f t="shared" si="29"/>
        <v>277.13191669166918</v>
      </c>
      <c r="N115" s="6">
        <v>112</v>
      </c>
      <c r="X115" s="3">
        <v>112</v>
      </c>
      <c r="Y115" s="3">
        <f t="shared" si="36"/>
        <v>0.55500000000000005</v>
      </c>
      <c r="Z115" s="4">
        <f t="shared" si="30"/>
        <v>276.07391669166918</v>
      </c>
      <c r="AA115" s="4">
        <f t="shared" si="31"/>
        <v>277.13191669166918</v>
      </c>
      <c r="AB115" s="3">
        <v>112</v>
      </c>
      <c r="AC115" s="3">
        <v>0.55500000000000005</v>
      </c>
      <c r="AD115" s="3">
        <f t="shared" ca="1" si="37"/>
        <v>283.45533490934253</v>
      </c>
      <c r="AE115" s="3">
        <f t="shared" ca="1" si="32"/>
        <v>283.97677342949862</v>
      </c>
      <c r="AF115" s="3"/>
    </row>
    <row r="116" spans="1:32" ht="15.6">
      <c r="A116" s="6">
        <v>113</v>
      </c>
      <c r="B116" s="6">
        <v>0.56000000000000005</v>
      </c>
      <c r="C116" s="6">
        <f t="shared" si="24"/>
        <v>17</v>
      </c>
      <c r="D116" s="6">
        <f t="shared" si="25"/>
        <v>1</v>
      </c>
      <c r="E116" s="6">
        <f t="shared" si="33"/>
        <v>0.95105651629515331</v>
      </c>
      <c r="F116" s="6">
        <f t="shared" ca="1" si="34"/>
        <v>2.5881186862424563</v>
      </c>
      <c r="G116" s="6">
        <f t="shared" ca="1" si="19"/>
        <v>0</v>
      </c>
      <c r="H116" s="6">
        <f t="shared" ca="1" si="26"/>
        <v>0.58865474325617684</v>
      </c>
      <c r="I116" s="6">
        <f t="shared" si="35"/>
        <v>280.8</v>
      </c>
      <c r="J116" s="6">
        <f t="shared" ca="1" si="27"/>
        <v>283.97677342949862</v>
      </c>
      <c r="K116" s="6">
        <f t="shared" ca="1" si="28"/>
        <v>282.54211078110313</v>
      </c>
      <c r="L116" s="6">
        <v>277.13191669166918</v>
      </c>
      <c r="M116" s="6">
        <f t="shared" si="29"/>
        <v>277.87791669166916</v>
      </c>
      <c r="N116" s="6">
        <v>113</v>
      </c>
      <c r="X116" s="3">
        <v>113</v>
      </c>
      <c r="Y116" s="3">
        <f t="shared" si="36"/>
        <v>0.56000000000000005</v>
      </c>
      <c r="Z116" s="4">
        <f t="shared" si="30"/>
        <v>277.13191669166918</v>
      </c>
      <c r="AA116" s="4">
        <f t="shared" si="31"/>
        <v>277.87791669166916</v>
      </c>
      <c r="AB116" s="3">
        <v>113</v>
      </c>
      <c r="AC116" s="3">
        <v>0.56000000000000005</v>
      </c>
      <c r="AD116" s="3">
        <f t="shared" ca="1" si="37"/>
        <v>283.97677342949862</v>
      </c>
      <c r="AE116" s="3">
        <f t="shared" ca="1" si="32"/>
        <v>282.54211078110313</v>
      </c>
      <c r="AF116" s="3"/>
    </row>
    <row r="117" spans="1:32" ht="15.6">
      <c r="A117" s="6">
        <v>114</v>
      </c>
      <c r="B117" s="6">
        <v>0.56499999999999995</v>
      </c>
      <c r="C117" s="6">
        <f t="shared" si="24"/>
        <v>17</v>
      </c>
      <c r="D117" s="6">
        <f t="shared" si="25"/>
        <v>2</v>
      </c>
      <c r="E117" s="6">
        <f t="shared" si="33"/>
        <v>0.58778525229248113</v>
      </c>
      <c r="F117" s="6">
        <f t="shared" ca="1" si="34"/>
        <v>2.0920608883714751</v>
      </c>
      <c r="G117" s="6">
        <f t="shared" ca="1" si="19"/>
        <v>0</v>
      </c>
      <c r="H117" s="6">
        <f t="shared" ca="1" si="26"/>
        <v>4.9892731674292527E-5</v>
      </c>
      <c r="I117" s="6">
        <f t="shared" si="35"/>
        <v>280.45</v>
      </c>
      <c r="J117" s="6">
        <f t="shared" ca="1" si="27"/>
        <v>282.54211078110313</v>
      </c>
      <c r="K117" s="6">
        <f t="shared" ca="1" si="28"/>
        <v>282.28591326667282</v>
      </c>
      <c r="L117" s="6">
        <v>277.87791669166916</v>
      </c>
      <c r="M117" s="6">
        <f t="shared" si="29"/>
        <v>277.61291669166917</v>
      </c>
      <c r="N117" s="6">
        <v>114</v>
      </c>
      <c r="X117" s="3">
        <v>114</v>
      </c>
      <c r="Y117" s="3">
        <f t="shared" si="36"/>
        <v>0.56499999999999995</v>
      </c>
      <c r="Z117" s="4">
        <f t="shared" si="30"/>
        <v>277.87791669166916</v>
      </c>
      <c r="AA117" s="4">
        <f t="shared" si="31"/>
        <v>277.61291669166917</v>
      </c>
      <c r="AB117" s="3">
        <v>114</v>
      </c>
      <c r="AC117" s="3">
        <v>0.56499999999999995</v>
      </c>
      <c r="AD117" s="3">
        <f t="shared" ca="1" si="37"/>
        <v>282.54211078110313</v>
      </c>
      <c r="AE117" s="3">
        <f t="shared" ca="1" si="32"/>
        <v>282.28591326667282</v>
      </c>
      <c r="AF117" s="3"/>
    </row>
    <row r="118" spans="1:32" ht="15.6">
      <c r="A118" s="6">
        <v>115</v>
      </c>
      <c r="B118" s="6">
        <v>0.56999999999999995</v>
      </c>
      <c r="C118" s="6">
        <f t="shared" si="24"/>
        <v>17</v>
      </c>
      <c r="D118" s="6">
        <f t="shared" si="25"/>
        <v>3</v>
      </c>
      <c r="E118" s="6">
        <f t="shared" si="33"/>
        <v>-7.8402995901116768E-15</v>
      </c>
      <c r="F118" s="6">
        <f t="shared" ca="1" si="34"/>
        <v>-3.9462918070241615E-14</v>
      </c>
      <c r="G118" s="6">
        <f t="shared" ref="G118:G134" ca="1" si="38">IF(OR(C118=$B$1,C118=$B$2,C118=$A$2,C118=$C$2,C118=$D$2),IF(D118=1,NORMINV(RAND(),10,2),IF(D118=2,NORMINV(RAND(),15,2),IF(D118=3,NORMINV(RAND(),25,2),IF(D118=4,NORMINV(RAND(),35,2),IF(D118=5,NORMINV(RAND(),25,2),IF(D118=6,NORMINV(RAND(),15,2),IF(D118=7,NORMINV(RAND(),10,2),0)))))))*$D$1,0)</f>
        <v>0</v>
      </c>
      <c r="H118" s="6">
        <f t="shared" ca="1" si="26"/>
        <v>2.1859132666728369</v>
      </c>
      <c r="I118" s="6">
        <f t="shared" si="35"/>
        <v>280.10000000000002</v>
      </c>
      <c r="J118" s="6">
        <f t="shared" ca="1" si="27"/>
        <v>282.28591326667282</v>
      </c>
      <c r="K118" s="6">
        <f t="shared" ca="1" si="28"/>
        <v>277.53700715276341</v>
      </c>
      <c r="L118" s="6">
        <v>277.61291669166917</v>
      </c>
      <c r="M118" s="6">
        <f t="shared" si="29"/>
        <v>279.34491669166914</v>
      </c>
      <c r="N118" s="6">
        <v>115</v>
      </c>
      <c r="X118" s="3">
        <v>115</v>
      </c>
      <c r="Y118" s="3">
        <f t="shared" si="36"/>
        <v>0.56999999999999995</v>
      </c>
      <c r="Z118" s="4">
        <f t="shared" si="30"/>
        <v>277.61291669166917</v>
      </c>
      <c r="AA118" s="4">
        <f t="shared" si="31"/>
        <v>279.34491669166914</v>
      </c>
      <c r="AB118" s="3">
        <v>115</v>
      </c>
      <c r="AC118" s="3">
        <v>0.56999999999999995</v>
      </c>
      <c r="AD118" s="3">
        <f t="shared" ca="1" si="37"/>
        <v>282.28591326667282</v>
      </c>
      <c r="AE118" s="3">
        <f t="shared" ca="1" si="32"/>
        <v>277.53700715276341</v>
      </c>
      <c r="AF118" s="3"/>
    </row>
    <row r="119" spans="1:32" ht="15.6">
      <c r="A119" s="6">
        <v>116</v>
      </c>
      <c r="B119" s="6">
        <v>0.57499999999999996</v>
      </c>
      <c r="C119" s="6">
        <f t="shared" si="24"/>
        <v>17</v>
      </c>
      <c r="D119" s="6">
        <f t="shared" si="25"/>
        <v>4</v>
      </c>
      <c r="E119" s="6">
        <f t="shared" si="33"/>
        <v>-0.58778525229247081</v>
      </c>
      <c r="F119" s="6">
        <f t="shared" ca="1" si="34"/>
        <v>-1.8084787302433745</v>
      </c>
      <c r="G119" s="6">
        <f t="shared" ca="1" si="38"/>
        <v>0</v>
      </c>
      <c r="H119" s="6">
        <f t="shared" ca="1" si="26"/>
        <v>-0.40451411699321915</v>
      </c>
      <c r="I119" s="6">
        <f t="shared" si="35"/>
        <v>279.75</v>
      </c>
      <c r="J119" s="6">
        <f t="shared" ca="1" si="27"/>
        <v>277.53700715276341</v>
      </c>
      <c r="K119" s="6">
        <f t="shared" ca="1" si="28"/>
        <v>279.66101136801302</v>
      </c>
      <c r="L119" s="6">
        <v>279.34491669166914</v>
      </c>
      <c r="M119" s="6">
        <f t="shared" si="29"/>
        <v>279.51291669166915</v>
      </c>
      <c r="N119" s="6">
        <v>116</v>
      </c>
      <c r="X119" s="3">
        <v>116</v>
      </c>
      <c r="Y119" s="3">
        <f t="shared" si="36"/>
        <v>0.57499999999999996</v>
      </c>
      <c r="Z119" s="4">
        <f t="shared" si="30"/>
        <v>279.34491669166914</v>
      </c>
      <c r="AA119" s="4">
        <f t="shared" si="31"/>
        <v>279.51291669166915</v>
      </c>
      <c r="AB119" s="3">
        <v>116</v>
      </c>
      <c r="AC119" s="3">
        <v>0.57499999999999996</v>
      </c>
      <c r="AD119" s="3">
        <f t="shared" ca="1" si="37"/>
        <v>277.53700715276341</v>
      </c>
      <c r="AE119" s="3">
        <f t="shared" ca="1" si="32"/>
        <v>279.66101136801302</v>
      </c>
      <c r="AF119" s="3"/>
    </row>
    <row r="120" spans="1:32" ht="15.6">
      <c r="A120" s="6">
        <v>117</v>
      </c>
      <c r="B120" s="6">
        <v>0.57999999999999996</v>
      </c>
      <c r="C120" s="6">
        <f t="shared" si="24"/>
        <v>17</v>
      </c>
      <c r="D120" s="6">
        <f t="shared" si="25"/>
        <v>5</v>
      </c>
      <c r="E120" s="6">
        <f t="shared" si="33"/>
        <v>-0.95105651629515375</v>
      </c>
      <c r="F120" s="6">
        <f t="shared" ca="1" si="34"/>
        <v>-2.8826109293785818</v>
      </c>
      <c r="G120" s="6">
        <f t="shared" ca="1" si="38"/>
        <v>0</v>
      </c>
      <c r="H120" s="6">
        <f t="shared" ca="1" si="26"/>
        <v>3.1436222973916461</v>
      </c>
      <c r="I120" s="6">
        <f t="shared" si="35"/>
        <v>279.39999999999998</v>
      </c>
      <c r="J120" s="6">
        <f t="shared" ca="1" si="27"/>
        <v>279.66101136801302</v>
      </c>
      <c r="K120" s="6">
        <f t="shared" ca="1" si="28"/>
        <v>274.50224354344067</v>
      </c>
      <c r="L120" s="6">
        <v>279.51291669166915</v>
      </c>
      <c r="M120" s="6">
        <f t="shared" si="29"/>
        <v>278.18991669166917</v>
      </c>
      <c r="N120" s="6">
        <v>117</v>
      </c>
      <c r="X120" s="3">
        <v>117</v>
      </c>
      <c r="Y120" s="3">
        <f t="shared" si="36"/>
        <v>0.57999999999999996</v>
      </c>
      <c r="Z120" s="4">
        <f t="shared" si="30"/>
        <v>279.51291669166915</v>
      </c>
      <c r="AA120" s="4">
        <f t="shared" si="31"/>
        <v>278.18991669166917</v>
      </c>
      <c r="AB120" s="3">
        <v>117</v>
      </c>
      <c r="AC120" s="3">
        <v>0.57999999999999996</v>
      </c>
      <c r="AD120" s="3">
        <f t="shared" ca="1" si="37"/>
        <v>279.66101136801302</v>
      </c>
      <c r="AE120" s="3">
        <f t="shared" ca="1" si="32"/>
        <v>274.50224354344067</v>
      </c>
      <c r="AF120" s="3"/>
    </row>
    <row r="121" spans="1:32" ht="15.6">
      <c r="A121" s="6">
        <v>118</v>
      </c>
      <c r="B121" s="6">
        <v>0.58499999999999996</v>
      </c>
      <c r="C121" s="6">
        <f t="shared" si="24"/>
        <v>17</v>
      </c>
      <c r="D121" s="6">
        <f t="shared" si="25"/>
        <v>6</v>
      </c>
      <c r="E121" s="6">
        <f t="shared" si="33"/>
        <v>-0.95105651629515664</v>
      </c>
      <c r="F121" s="6">
        <f t="shared" ca="1" si="34"/>
        <v>-3.2935061618337809</v>
      </c>
      <c r="G121" s="6">
        <f t="shared" ca="1" si="38"/>
        <v>0</v>
      </c>
      <c r="H121" s="6">
        <f t="shared" ca="1" si="26"/>
        <v>-1.2542502947255816</v>
      </c>
      <c r="I121" s="6">
        <f t="shared" si="35"/>
        <v>279.05</v>
      </c>
      <c r="J121" s="6">
        <f t="shared" ca="1" si="27"/>
        <v>274.50224354344067</v>
      </c>
      <c r="K121" s="6">
        <f t="shared" ca="1" si="28"/>
        <v>276.49972312735298</v>
      </c>
      <c r="L121" s="6">
        <v>278.18991669166917</v>
      </c>
      <c r="M121" s="6">
        <f t="shared" si="29"/>
        <v>278.18991669166917</v>
      </c>
      <c r="N121" s="6">
        <v>118</v>
      </c>
      <c r="X121" s="3">
        <v>118</v>
      </c>
      <c r="Y121" s="3">
        <f t="shared" si="36"/>
        <v>0.58499999999999996</v>
      </c>
      <c r="Z121" s="4">
        <f t="shared" si="30"/>
        <v>278.18991669166917</v>
      </c>
      <c r="AA121" s="4">
        <f t="shared" si="31"/>
        <v>278.18991669166917</v>
      </c>
      <c r="AB121" s="3">
        <v>118</v>
      </c>
      <c r="AC121" s="3">
        <v>0.58499999999999996</v>
      </c>
      <c r="AD121" s="3">
        <f t="shared" ca="1" si="37"/>
        <v>274.50224354344067</v>
      </c>
      <c r="AE121" s="3">
        <f t="shared" ca="1" si="32"/>
        <v>276.49972312735298</v>
      </c>
      <c r="AF121" s="3"/>
    </row>
    <row r="122" spans="1:32" ht="15.6">
      <c r="A122" s="6">
        <v>119</v>
      </c>
      <c r="B122" s="6">
        <v>0.59</v>
      </c>
      <c r="C122" s="6">
        <f t="shared" si="24"/>
        <v>17</v>
      </c>
      <c r="D122" s="6">
        <f t="shared" si="25"/>
        <v>7</v>
      </c>
      <c r="E122" s="6">
        <f t="shared" si="33"/>
        <v>-0.58778525229247836</v>
      </c>
      <c r="F122" s="6">
        <f t="shared" ca="1" si="34"/>
        <v>-1.7325011708985241</v>
      </c>
      <c r="G122" s="6">
        <f t="shared" ca="1" si="38"/>
        <v>0</v>
      </c>
      <c r="H122" s="6">
        <f t="shared" ca="1" si="26"/>
        <v>-0.46777570174848737</v>
      </c>
      <c r="I122" s="6">
        <f t="shared" si="35"/>
        <v>278.7</v>
      </c>
      <c r="J122" s="6">
        <f t="shared" ca="1" si="27"/>
        <v>276.49972312735298</v>
      </c>
      <c r="K122" s="6">
        <f t="shared" ca="1" si="28"/>
        <v>272.56793592670715</v>
      </c>
      <c r="L122" s="6">
        <v>278.18991669166917</v>
      </c>
      <c r="M122" s="6">
        <f t="shared" si="29"/>
        <v>276.14591669166919</v>
      </c>
      <c r="N122" s="6">
        <v>119</v>
      </c>
      <c r="X122" s="3">
        <v>119</v>
      </c>
      <c r="Y122" s="3">
        <f t="shared" si="36"/>
        <v>0.59</v>
      </c>
      <c r="Z122" s="4">
        <f t="shared" si="30"/>
        <v>278.18991669166917</v>
      </c>
      <c r="AA122" s="4">
        <f t="shared" si="31"/>
        <v>276.14591669166919</v>
      </c>
      <c r="AB122" s="3">
        <v>119</v>
      </c>
      <c r="AC122" s="3">
        <v>0.59</v>
      </c>
      <c r="AD122" s="3">
        <f t="shared" ca="1" si="37"/>
        <v>276.49972312735298</v>
      </c>
      <c r="AE122" s="3">
        <f t="shared" ca="1" si="32"/>
        <v>272.56793592670715</v>
      </c>
      <c r="AF122" s="3"/>
    </row>
    <row r="123" spans="1:32" ht="15.6">
      <c r="A123" s="6">
        <v>120</v>
      </c>
      <c r="B123" s="6">
        <v>0.59499999999999997</v>
      </c>
      <c r="C123" s="6">
        <f t="shared" si="24"/>
        <v>18</v>
      </c>
      <c r="D123" s="6">
        <f t="shared" si="25"/>
        <v>1</v>
      </c>
      <c r="E123" s="6">
        <f t="shared" si="33"/>
        <v>-2.940356291780688E-15</v>
      </c>
      <c r="F123" s="6">
        <f t="shared" ca="1" si="34"/>
        <v>-7.0886032531230525E-15</v>
      </c>
      <c r="G123" s="6">
        <f t="shared" ca="1" si="38"/>
        <v>0</v>
      </c>
      <c r="H123" s="6">
        <f t="shared" ca="1" si="26"/>
        <v>-5.7820640732928741</v>
      </c>
      <c r="I123" s="6">
        <f t="shared" si="35"/>
        <v>278.35000000000002</v>
      </c>
      <c r="J123" s="6">
        <f t="shared" ca="1" si="27"/>
        <v>272.56793592670715</v>
      </c>
      <c r="K123" s="6">
        <f t="shared" ca="1" si="28"/>
        <v>284.02338455285184</v>
      </c>
      <c r="L123" s="6">
        <v>276.14591669166919</v>
      </c>
      <c r="M123" s="6">
        <f t="shared" si="29"/>
        <v>274.50991669166916</v>
      </c>
      <c r="N123" s="6">
        <v>120</v>
      </c>
      <c r="X123" s="3">
        <v>120</v>
      </c>
      <c r="Y123" s="3">
        <f t="shared" si="36"/>
        <v>0.59499999999999997</v>
      </c>
      <c r="Z123" s="4">
        <f t="shared" si="30"/>
        <v>276.14591669166919</v>
      </c>
      <c r="AA123" s="4">
        <f t="shared" si="31"/>
        <v>274.50991669166916</v>
      </c>
      <c r="AB123" s="3">
        <v>120</v>
      </c>
      <c r="AC123" s="3">
        <v>0.59499999999999997</v>
      </c>
      <c r="AD123" s="3">
        <f t="shared" ca="1" si="37"/>
        <v>272.56793592670715</v>
      </c>
      <c r="AE123" s="3">
        <f t="shared" ca="1" si="32"/>
        <v>284.02338455285184</v>
      </c>
      <c r="AF123" s="3"/>
    </row>
    <row r="124" spans="1:32" ht="15.6">
      <c r="A124" s="6">
        <v>121</v>
      </c>
      <c r="B124" s="6">
        <v>0.6</v>
      </c>
      <c r="C124" s="6">
        <f t="shared" si="24"/>
        <v>18</v>
      </c>
      <c r="D124" s="6">
        <f t="shared" si="25"/>
        <v>2</v>
      </c>
      <c r="E124" s="6">
        <f t="shared" si="33"/>
        <v>0.58778525229247358</v>
      </c>
      <c r="F124" s="6">
        <f t="shared" ca="1" si="34"/>
        <v>1.4324242250337733</v>
      </c>
      <c r="G124" s="6">
        <f t="shared" ca="1" si="38"/>
        <v>0</v>
      </c>
      <c r="H124" s="6">
        <f t="shared" ca="1" si="26"/>
        <v>4.5909603278180846</v>
      </c>
      <c r="I124" s="6">
        <f t="shared" si="35"/>
        <v>278</v>
      </c>
      <c r="J124" s="6">
        <f t="shared" ca="1" si="27"/>
        <v>284.02338455285184</v>
      </c>
      <c r="K124" s="6">
        <f t="shared" ca="1" si="28"/>
        <v>282.13362447077407</v>
      </c>
      <c r="L124" s="6">
        <v>274.50991669166916</v>
      </c>
      <c r="M124" s="6">
        <f t="shared" si="29"/>
        <v>273.35591669166917</v>
      </c>
      <c r="N124" s="6">
        <v>121</v>
      </c>
      <c r="X124" s="3">
        <v>121</v>
      </c>
      <c r="Y124" s="3">
        <f t="shared" si="36"/>
        <v>0.6</v>
      </c>
      <c r="Z124" s="4">
        <f t="shared" si="30"/>
        <v>274.50991669166916</v>
      </c>
      <c r="AA124" s="4">
        <f t="shared" si="31"/>
        <v>273.35591669166917</v>
      </c>
      <c r="AB124" s="3">
        <v>121</v>
      </c>
      <c r="AC124" s="3">
        <v>0.6</v>
      </c>
      <c r="AD124" s="3">
        <f t="shared" ca="1" si="37"/>
        <v>284.02338455285184</v>
      </c>
      <c r="AE124" s="3">
        <f t="shared" ca="1" si="32"/>
        <v>282.13362447077407</v>
      </c>
      <c r="AF124" s="3"/>
    </row>
    <row r="125" spans="1:32" ht="15.6">
      <c r="A125" s="6">
        <v>122</v>
      </c>
      <c r="B125" s="6">
        <v>0.60499999999999998</v>
      </c>
      <c r="C125" s="6">
        <f t="shared" si="24"/>
        <v>18</v>
      </c>
      <c r="D125" s="6">
        <f t="shared" si="25"/>
        <v>3</v>
      </c>
      <c r="E125" s="6">
        <f t="shared" si="33"/>
        <v>0.95105651629515486</v>
      </c>
      <c r="F125" s="6">
        <f t="shared" ca="1" si="34"/>
        <v>4.5402340092831608</v>
      </c>
      <c r="G125" s="6">
        <f t="shared" ca="1" si="38"/>
        <v>0</v>
      </c>
      <c r="H125" s="6">
        <f t="shared" ca="1" si="26"/>
        <v>-5.6609538509085053E-2</v>
      </c>
      <c r="I125" s="6">
        <f t="shared" si="35"/>
        <v>277.64999999999998</v>
      </c>
      <c r="J125" s="6">
        <f t="shared" ca="1" si="27"/>
        <v>282.13362447077407</v>
      </c>
      <c r="K125" s="6">
        <f t="shared" ca="1" si="28"/>
        <v>281.14311704589335</v>
      </c>
      <c r="L125" s="6">
        <v>273.35591669166917</v>
      </c>
      <c r="M125" s="6">
        <f t="shared" si="29"/>
        <v>274.41391669166916</v>
      </c>
      <c r="N125" s="6">
        <v>122</v>
      </c>
      <c r="X125" s="3">
        <v>122</v>
      </c>
      <c r="Y125" s="3">
        <f t="shared" si="36"/>
        <v>0.60499999999999998</v>
      </c>
      <c r="Z125" s="4">
        <f t="shared" si="30"/>
        <v>273.35591669166917</v>
      </c>
      <c r="AA125" s="4">
        <f t="shared" si="31"/>
        <v>274.41391669166916</v>
      </c>
      <c r="AB125" s="3">
        <v>122</v>
      </c>
      <c r="AC125" s="3">
        <v>0.60499999999999998</v>
      </c>
      <c r="AD125" s="3">
        <f t="shared" ca="1" si="37"/>
        <v>282.13362447077407</v>
      </c>
      <c r="AE125" s="3">
        <f t="shared" ca="1" si="32"/>
        <v>281.14311704589335</v>
      </c>
      <c r="AF125" s="3"/>
    </row>
    <row r="126" spans="1:32" ht="15.6">
      <c r="A126" s="6">
        <v>123</v>
      </c>
      <c r="B126" s="6">
        <v>0.61</v>
      </c>
      <c r="C126" s="6">
        <f t="shared" si="24"/>
        <v>18</v>
      </c>
      <c r="D126" s="6">
        <f t="shared" si="25"/>
        <v>4</v>
      </c>
      <c r="E126" s="6">
        <f t="shared" si="33"/>
        <v>0.95105651629515564</v>
      </c>
      <c r="F126" s="6">
        <f t="shared" ca="1" si="34"/>
        <v>3.9530193716512438</v>
      </c>
      <c r="G126" s="6">
        <f t="shared" ca="1" si="38"/>
        <v>0</v>
      </c>
      <c r="H126" s="6">
        <f t="shared" ca="1" si="26"/>
        <v>-0.10990232575792067</v>
      </c>
      <c r="I126" s="6">
        <f t="shared" si="35"/>
        <v>277.3</v>
      </c>
      <c r="J126" s="6">
        <f t="shared" ca="1" si="27"/>
        <v>281.14311704589335</v>
      </c>
      <c r="K126" s="6">
        <f t="shared" ca="1" si="28"/>
        <v>274.28271992429831</v>
      </c>
      <c r="L126" s="6">
        <v>274.41391669166916</v>
      </c>
      <c r="M126" s="6">
        <f t="shared" si="29"/>
        <v>276.14591669166919</v>
      </c>
      <c r="N126" s="6">
        <v>123</v>
      </c>
      <c r="X126" s="3">
        <v>123</v>
      </c>
      <c r="Y126" s="3">
        <f t="shared" si="36"/>
        <v>0.61</v>
      </c>
      <c r="Z126" s="4">
        <f t="shared" si="30"/>
        <v>274.41391669166916</v>
      </c>
      <c r="AA126" s="4">
        <f t="shared" si="31"/>
        <v>276.14591669166919</v>
      </c>
      <c r="AB126" s="3">
        <v>123</v>
      </c>
      <c r="AC126" s="3">
        <v>0.61</v>
      </c>
      <c r="AD126" s="3">
        <f t="shared" ca="1" si="37"/>
        <v>281.14311704589335</v>
      </c>
      <c r="AE126" s="3">
        <f t="shared" ca="1" si="32"/>
        <v>274.28271992429831</v>
      </c>
      <c r="AF126" s="3"/>
    </row>
    <row r="127" spans="1:32" ht="15.6">
      <c r="A127" s="6">
        <v>124</v>
      </c>
      <c r="B127" s="6">
        <v>0.61499999999999999</v>
      </c>
      <c r="C127" s="6">
        <f t="shared" si="24"/>
        <v>18</v>
      </c>
      <c r="D127" s="6">
        <f t="shared" si="25"/>
        <v>5</v>
      </c>
      <c r="E127" s="6">
        <f t="shared" si="33"/>
        <v>0.58778525229247558</v>
      </c>
      <c r="F127" s="6">
        <f t="shared" ca="1" si="34"/>
        <v>3.1105130450639158</v>
      </c>
      <c r="G127" s="6">
        <f t="shared" ca="1" si="38"/>
        <v>0</v>
      </c>
      <c r="H127" s="6">
        <f t="shared" ca="1" si="26"/>
        <v>-5.7777931207655815</v>
      </c>
      <c r="I127" s="6">
        <f t="shared" si="35"/>
        <v>276.95</v>
      </c>
      <c r="J127" s="6">
        <f t="shared" ca="1" si="27"/>
        <v>274.28271992429831</v>
      </c>
      <c r="K127" s="6">
        <f t="shared" ca="1" si="28"/>
        <v>277.05774451329893</v>
      </c>
      <c r="L127" s="6">
        <v>276.14591669166919</v>
      </c>
      <c r="M127" s="6">
        <f t="shared" si="29"/>
        <v>277.78091669166918</v>
      </c>
      <c r="N127" s="6">
        <v>124</v>
      </c>
      <c r="X127" s="3">
        <v>124</v>
      </c>
      <c r="Y127" s="3">
        <f t="shared" si="36"/>
        <v>0.61499999999999999</v>
      </c>
      <c r="Z127" s="4">
        <f t="shared" si="30"/>
        <v>276.14591669166919</v>
      </c>
      <c r="AA127" s="4">
        <f t="shared" si="31"/>
        <v>277.78091669166918</v>
      </c>
      <c r="AB127" s="3">
        <v>124</v>
      </c>
      <c r="AC127" s="3">
        <v>0.61499999999999999</v>
      </c>
      <c r="AD127" s="3">
        <f t="shared" ca="1" si="37"/>
        <v>274.28271992429831</v>
      </c>
      <c r="AE127" s="3">
        <f t="shared" ca="1" si="32"/>
        <v>277.05774451329893</v>
      </c>
      <c r="AF127" s="3"/>
    </row>
    <row r="128" spans="1:32" ht="15.6">
      <c r="A128" s="6">
        <v>125</v>
      </c>
      <c r="B128" s="6">
        <v>0.62</v>
      </c>
      <c r="C128" s="6">
        <f t="shared" si="24"/>
        <v>18</v>
      </c>
      <c r="D128" s="6">
        <f t="shared" si="25"/>
        <v>6</v>
      </c>
      <c r="E128" s="6">
        <f t="shared" si="33"/>
        <v>1.3721012173673053E-14</v>
      </c>
      <c r="F128" s="6">
        <f t="shared" ca="1" si="34"/>
        <v>1.8889244284517963E-14</v>
      </c>
      <c r="G128" s="6">
        <f t="shared" ca="1" si="38"/>
        <v>0</v>
      </c>
      <c r="H128" s="6">
        <f t="shared" ca="1" si="26"/>
        <v>0.4577445132988841</v>
      </c>
      <c r="I128" s="6">
        <f t="shared" si="35"/>
        <v>276.60000000000002</v>
      </c>
      <c r="J128" s="6">
        <f t="shared" ca="1" si="27"/>
        <v>277.05774451329893</v>
      </c>
      <c r="K128" s="6">
        <f t="shared" ca="1" si="28"/>
        <v>270.2570789612862</v>
      </c>
      <c r="L128" s="6">
        <v>277.78091669166918</v>
      </c>
      <c r="M128" s="6">
        <f t="shared" si="29"/>
        <v>278.11791669166917</v>
      </c>
      <c r="N128" s="6">
        <v>125</v>
      </c>
      <c r="X128" s="3">
        <v>125</v>
      </c>
      <c r="Y128" s="3">
        <f t="shared" si="36"/>
        <v>0.62</v>
      </c>
      <c r="Z128" s="4">
        <f t="shared" si="30"/>
        <v>277.78091669166918</v>
      </c>
      <c r="AA128" s="4">
        <f t="shared" si="31"/>
        <v>278.11791669166917</v>
      </c>
      <c r="AB128" s="3">
        <v>125</v>
      </c>
      <c r="AC128" s="3">
        <v>0.62</v>
      </c>
      <c r="AD128" s="3">
        <f t="shared" ca="1" si="37"/>
        <v>277.05774451329893</v>
      </c>
      <c r="AE128" s="3">
        <f t="shared" ca="1" si="32"/>
        <v>270.2570789612862</v>
      </c>
      <c r="AF128" s="3"/>
    </row>
    <row r="129" spans="1:32" ht="15.6">
      <c r="A129" s="6">
        <v>126</v>
      </c>
      <c r="B129" s="6">
        <v>0.625</v>
      </c>
      <c r="C129" s="6">
        <f t="shared" si="24"/>
        <v>18</v>
      </c>
      <c r="D129" s="6">
        <f t="shared" si="25"/>
        <v>7</v>
      </c>
      <c r="E129" s="6">
        <f t="shared" si="33"/>
        <v>-0.58778525229247636</v>
      </c>
      <c r="F129" s="6">
        <f t="shared" ca="1" si="34"/>
        <v>-2.4360079567508066</v>
      </c>
      <c r="G129" s="6">
        <f t="shared" ca="1" si="38"/>
        <v>0</v>
      </c>
      <c r="H129" s="6">
        <f t="shared" ca="1" si="26"/>
        <v>-3.5569130819629917</v>
      </c>
      <c r="I129" s="6">
        <f t="shared" si="35"/>
        <v>276.25</v>
      </c>
      <c r="J129" s="6">
        <f t="shared" ca="1" si="27"/>
        <v>270.2570789612862</v>
      </c>
      <c r="K129" s="6">
        <f t="shared" ca="1" si="28"/>
        <v>269.27908082211468</v>
      </c>
      <c r="L129" s="6">
        <v>278.11791669166917</v>
      </c>
      <c r="M129" s="6">
        <f t="shared" si="29"/>
        <v>282.78391669166916</v>
      </c>
      <c r="N129" s="6">
        <v>126</v>
      </c>
      <c r="X129" s="3">
        <v>126</v>
      </c>
      <c r="Y129" s="3">
        <f t="shared" si="36"/>
        <v>0.625</v>
      </c>
      <c r="Z129" s="4">
        <f t="shared" si="30"/>
        <v>278.11791669166917</v>
      </c>
      <c r="AA129" s="4">
        <f t="shared" si="31"/>
        <v>282.78391669166916</v>
      </c>
      <c r="AB129" s="3">
        <v>126</v>
      </c>
      <c r="AC129" s="3">
        <v>0.625</v>
      </c>
      <c r="AD129" s="3">
        <f t="shared" ca="1" si="37"/>
        <v>270.2570789612862</v>
      </c>
      <c r="AE129" s="3">
        <f t="shared" ca="1" si="32"/>
        <v>269.27908082211468</v>
      </c>
      <c r="AF129" s="3"/>
    </row>
    <row r="130" spans="1:32" ht="15.6">
      <c r="A130" s="6">
        <v>127</v>
      </c>
      <c r="B130" s="6">
        <v>0.63</v>
      </c>
      <c r="C130" s="6">
        <f t="shared" si="24"/>
        <v>19</v>
      </c>
      <c r="D130" s="6">
        <f t="shared" si="25"/>
        <v>1</v>
      </c>
      <c r="E130" s="6">
        <f t="shared" si="33"/>
        <v>-0.95105651629515153</v>
      </c>
      <c r="F130" s="6">
        <f t="shared" ca="1" si="34"/>
        <v>-4.5823409284258156</v>
      </c>
      <c r="G130" s="6">
        <f t="shared" ca="1" si="38"/>
        <v>0</v>
      </c>
      <c r="H130" s="6">
        <f t="shared" ca="1" si="26"/>
        <v>-2.0385782494595013</v>
      </c>
      <c r="I130" s="6">
        <f t="shared" si="35"/>
        <v>275.89999999999998</v>
      </c>
      <c r="J130" s="6">
        <f t="shared" ca="1" si="27"/>
        <v>269.27908082211468</v>
      </c>
      <c r="K130" s="6">
        <f t="shared" ca="1" si="28"/>
        <v>276.99504764097003</v>
      </c>
      <c r="L130" s="6">
        <v>282.78391669166916</v>
      </c>
      <c r="M130" s="6">
        <f t="shared" si="29"/>
        <v>283.76991669166915</v>
      </c>
      <c r="N130" s="6">
        <v>127</v>
      </c>
      <c r="X130" s="3">
        <v>127</v>
      </c>
      <c r="Y130" s="3">
        <f t="shared" si="36"/>
        <v>0.63</v>
      </c>
      <c r="Z130" s="4">
        <f t="shared" si="30"/>
        <v>282.78391669166916</v>
      </c>
      <c r="AA130" s="4">
        <f>Z131</f>
        <v>283.76991669166915</v>
      </c>
      <c r="AB130" s="3">
        <v>127</v>
      </c>
      <c r="AC130" s="3">
        <v>0.63</v>
      </c>
      <c r="AD130" s="3">
        <f t="shared" ca="1" si="37"/>
        <v>269.27908082211468</v>
      </c>
      <c r="AE130" s="3">
        <f ca="1">AD131</f>
        <v>276.99504764097003</v>
      </c>
      <c r="AF130" s="3"/>
    </row>
    <row r="131" spans="1:32" ht="15.6">
      <c r="A131" s="6">
        <v>128</v>
      </c>
      <c r="B131" s="6">
        <v>0.63500000000000001</v>
      </c>
      <c r="C131" s="6">
        <f t="shared" si="24"/>
        <v>19</v>
      </c>
      <c r="D131" s="6">
        <f t="shared" si="25"/>
        <v>2</v>
      </c>
      <c r="E131" s="6">
        <f t="shared" si="33"/>
        <v>-0.95105651629515453</v>
      </c>
      <c r="F131" s="6">
        <f t="shared" ca="1" si="34"/>
        <v>-1.5406084464214356</v>
      </c>
      <c r="G131" s="6">
        <f t="shared" ca="1" si="38"/>
        <v>0</v>
      </c>
      <c r="H131" s="6">
        <f t="shared" ca="1" si="26"/>
        <v>2.9856560873914404</v>
      </c>
      <c r="I131" s="6">
        <f t="shared" si="35"/>
        <v>275.55</v>
      </c>
      <c r="J131" s="6">
        <f t="shared" ca="1" si="27"/>
        <v>276.99504764097003</v>
      </c>
      <c r="K131" s="6">
        <f t="shared" ca="1" si="28"/>
        <v>274.73114730850847</v>
      </c>
      <c r="L131" s="6">
        <v>283.76991669166915</v>
      </c>
      <c r="M131" s="6">
        <f t="shared" si="29"/>
        <v>279.92191669166914</v>
      </c>
      <c r="N131" s="6">
        <v>128</v>
      </c>
      <c r="X131" s="3">
        <v>128</v>
      </c>
      <c r="Y131" s="3">
        <f t="shared" ref="Y131:Y132" si="39">B131</f>
        <v>0.63500000000000001</v>
      </c>
      <c r="Z131" s="4">
        <f t="shared" si="30"/>
        <v>283.76991669166915</v>
      </c>
      <c r="AA131" s="4">
        <f t="shared" si="31"/>
        <v>279.92191669166914</v>
      </c>
      <c r="AB131" s="3">
        <v>128</v>
      </c>
      <c r="AC131" s="3">
        <v>0.63500000000000001</v>
      </c>
      <c r="AD131" s="3">
        <f t="shared" ref="AD131:AD132" ca="1" si="40">J131</f>
        <v>276.99504764097003</v>
      </c>
      <c r="AE131" s="3">
        <f t="shared" ca="1" si="32"/>
        <v>274.73114730850847</v>
      </c>
      <c r="AF131" s="3"/>
    </row>
    <row r="132" spans="1:32" ht="15.6">
      <c r="A132" s="6">
        <v>129</v>
      </c>
      <c r="B132" s="6">
        <v>0.64</v>
      </c>
      <c r="C132" s="6">
        <f t="shared" si="24"/>
        <v>19</v>
      </c>
      <c r="D132" s="6">
        <f t="shared" si="25"/>
        <v>3</v>
      </c>
      <c r="E132" s="6">
        <f t="shared" si="33"/>
        <v>-0.5877852522924728</v>
      </c>
      <c r="F132" s="6">
        <f t="shared" ca="1" si="34"/>
        <v>-1.7949629500492152</v>
      </c>
      <c r="G132" s="6">
        <f t="shared" ca="1" si="38"/>
        <v>0</v>
      </c>
      <c r="H132" s="6">
        <f t="shared" ca="1" si="26"/>
        <v>1.3261102585577071</v>
      </c>
      <c r="I132" s="6">
        <f t="shared" si="35"/>
        <v>275.2</v>
      </c>
      <c r="J132" s="6">
        <f t="shared" ca="1" si="27"/>
        <v>274.73114730850847</v>
      </c>
      <c r="K132" s="6">
        <f t="shared" ca="1" si="28"/>
        <v>275.25143809198289</v>
      </c>
      <c r="L132" s="6">
        <v>279.92191669166914</v>
      </c>
      <c r="M132" s="6">
        <f t="shared" si="29"/>
        <v>277.29991669166918</v>
      </c>
      <c r="N132" s="6">
        <v>129</v>
      </c>
      <c r="X132" s="3">
        <v>129</v>
      </c>
      <c r="Y132" s="3">
        <f t="shared" si="39"/>
        <v>0.64</v>
      </c>
      <c r="Z132" s="4">
        <f t="shared" si="30"/>
        <v>279.92191669166914</v>
      </c>
      <c r="AA132" s="4">
        <f t="shared" si="31"/>
        <v>277.29991669166918</v>
      </c>
      <c r="AB132" s="3">
        <v>129</v>
      </c>
      <c r="AC132" s="3">
        <v>0.64</v>
      </c>
      <c r="AD132" s="3">
        <f t="shared" ca="1" si="40"/>
        <v>274.73114730850847</v>
      </c>
      <c r="AE132" s="3">
        <f t="shared" ca="1" si="32"/>
        <v>275.25143809198289</v>
      </c>
      <c r="AF132" s="3"/>
    </row>
    <row r="133" spans="1:32" ht="15.6">
      <c r="A133" s="6">
        <v>130</v>
      </c>
      <c r="B133" s="6">
        <v>0.64500000000000002</v>
      </c>
      <c r="C133" s="6">
        <f t="shared" ref="C133:C134" si="41">IF(D133=1,C132+1,C132)</f>
        <v>19</v>
      </c>
      <c r="D133" s="6">
        <f t="shared" ref="D133:D134" si="42">IF(D132&lt;7,D132+1,1)</f>
        <v>4</v>
      </c>
      <c r="E133" s="6">
        <f t="shared" si="33"/>
        <v>-1.0290813340363414E-14</v>
      </c>
      <c r="F133" s="6">
        <f t="shared" ca="1" si="34"/>
        <v>-3.7120066211686524E-14</v>
      </c>
      <c r="G133" s="6">
        <f t="shared" ca="1" si="38"/>
        <v>0</v>
      </c>
      <c r="H133" s="6">
        <f t="shared" ref="H133:H134" ca="1" si="43">NORMINV(RAND(),0,2)</f>
        <v>0.40143809198291314</v>
      </c>
      <c r="I133" s="6">
        <f t="shared" si="35"/>
        <v>274.85000000000002</v>
      </c>
      <c r="J133" s="6">
        <f t="shared" ref="J133:J134" ca="1" si="44">SUM(F133:I133)</f>
        <v>275.25143809198289</v>
      </c>
      <c r="K133" s="6">
        <f t="shared" ref="K133" ca="1" si="45">J134</f>
        <v>275.57391952439031</v>
      </c>
      <c r="L133" s="6">
        <v>277.29991669166918</v>
      </c>
      <c r="M133" s="6">
        <f t="shared" ref="M133:M134" si="46">L134</f>
        <v>277.29991669166918</v>
      </c>
      <c r="N133" s="6">
        <v>130</v>
      </c>
      <c r="X133" s="3">
        <v>130</v>
      </c>
      <c r="Y133" s="3">
        <f t="shared" ref="Y133:Y134" si="47">B133</f>
        <v>0.64500000000000002</v>
      </c>
      <c r="Z133" s="4">
        <f t="shared" ref="Z133:Z134" si="48">L133</f>
        <v>277.29991669166918</v>
      </c>
      <c r="AA133" s="4">
        <f t="shared" ref="AA133:AA134" si="49">Z134</f>
        <v>277.29991669166918</v>
      </c>
      <c r="AB133" s="3">
        <v>130</v>
      </c>
      <c r="AC133" s="3">
        <v>0.64500000000000002</v>
      </c>
      <c r="AD133" s="3">
        <f t="shared" ref="AD133:AD134" ca="1" si="50">J133</f>
        <v>275.25143809198289</v>
      </c>
      <c r="AE133" s="3">
        <f t="shared" ref="AE133:AE134" ca="1" si="51">AD134</f>
        <v>275.57391952439031</v>
      </c>
      <c r="AF133" s="3"/>
    </row>
    <row r="134" spans="1:32" ht="15.6">
      <c r="A134" s="6">
        <v>131</v>
      </c>
      <c r="B134" s="6">
        <v>0.65</v>
      </c>
      <c r="C134" s="6">
        <f t="shared" si="41"/>
        <v>19</v>
      </c>
      <c r="D134" s="6">
        <f t="shared" si="42"/>
        <v>5</v>
      </c>
      <c r="E134" s="6">
        <f t="shared" si="33"/>
        <v>0.58778525229247913</v>
      </c>
      <c r="F134" s="6">
        <f t="shared" ca="1" si="34"/>
        <v>1.458280910860932</v>
      </c>
      <c r="G134" s="6">
        <f t="shared" ca="1" si="38"/>
        <v>0</v>
      </c>
      <c r="H134" s="6">
        <f t="shared" ca="1" si="43"/>
        <v>-0.38436138647064988</v>
      </c>
      <c r="I134" s="6">
        <f t="shared" si="35"/>
        <v>274.5</v>
      </c>
      <c r="J134" s="6">
        <f t="shared" ca="1" si="44"/>
        <v>275.57391952439031</v>
      </c>
      <c r="K134" s="6"/>
      <c r="L134" s="6">
        <v>277.29991669166918</v>
      </c>
      <c r="M134" s="6">
        <f t="shared" si="46"/>
        <v>0</v>
      </c>
      <c r="N134" s="6">
        <v>131</v>
      </c>
      <c r="X134" s="3">
        <v>131</v>
      </c>
      <c r="Y134" s="3">
        <f t="shared" si="47"/>
        <v>0.65</v>
      </c>
      <c r="Z134" s="4">
        <f t="shared" si="48"/>
        <v>277.29991669166918</v>
      </c>
      <c r="AA134" s="4">
        <f t="shared" si="49"/>
        <v>0</v>
      </c>
      <c r="AB134" s="3">
        <v>131</v>
      </c>
      <c r="AC134" s="3">
        <v>0.65</v>
      </c>
      <c r="AD134" s="3">
        <f t="shared" ca="1" si="50"/>
        <v>275.57391952439031</v>
      </c>
      <c r="AE134" s="3">
        <f t="shared" si="51"/>
        <v>0</v>
      </c>
      <c r="AF134" s="3"/>
    </row>
    <row r="135" spans="1:32" ht="15.6">
      <c r="X135" s="3"/>
      <c r="Y135" s="3"/>
      <c r="Z135" s="4"/>
      <c r="AA135" s="4"/>
      <c r="AB135" s="3"/>
      <c r="AC135" s="3"/>
      <c r="AD135" s="3"/>
      <c r="AE135" s="3"/>
      <c r="AF135" s="3"/>
    </row>
    <row r="136" spans="1:32" ht="15.6">
      <c r="X136" s="3"/>
      <c r="Y136" s="3"/>
      <c r="Z136" s="4"/>
      <c r="AA136" s="4"/>
      <c r="AB136" s="3"/>
      <c r="AC136" s="3"/>
      <c r="AD136" s="3"/>
      <c r="AE136" s="3"/>
      <c r="AF136" s="3"/>
    </row>
    <row r="137" spans="1:32" ht="15.6">
      <c r="X137" s="3"/>
      <c r="Y137" s="3"/>
      <c r="Z137" s="4"/>
      <c r="AA137" s="4"/>
      <c r="AB137" s="3"/>
      <c r="AC137" s="3"/>
      <c r="AD137" s="3"/>
      <c r="AE137" s="3"/>
      <c r="AF137" s="3"/>
    </row>
    <row r="138" spans="1:32" ht="15.6">
      <c r="X138" s="3"/>
      <c r="Y138" s="3"/>
      <c r="Z138" s="4"/>
      <c r="AA138" s="4"/>
      <c r="AB138" s="3"/>
      <c r="AC138" s="3"/>
      <c r="AD138" s="3"/>
      <c r="AE138" s="3"/>
      <c r="AF138" s="3"/>
    </row>
    <row r="139" spans="1:32" ht="15.6">
      <c r="X139" s="3"/>
      <c r="Y139" s="3"/>
      <c r="Z139" s="4"/>
      <c r="AA139" s="4"/>
      <c r="AB139" s="3"/>
      <c r="AC139" s="3"/>
      <c r="AD139" s="3"/>
      <c r="AE139" s="3"/>
      <c r="AF139" s="3"/>
    </row>
    <row r="140" spans="1:32" ht="15.6">
      <c r="X140" s="3"/>
      <c r="Y140" s="3"/>
      <c r="Z140" s="4"/>
      <c r="AA140" s="4"/>
      <c r="AB140" s="3"/>
      <c r="AC140" s="3"/>
      <c r="AD140" s="3"/>
      <c r="AE140" s="3"/>
      <c r="AF140" s="3"/>
    </row>
    <row r="141" spans="1:32" ht="15.6">
      <c r="X141" s="3"/>
      <c r="Y141" s="3"/>
      <c r="Z141" s="4"/>
      <c r="AA141" s="4"/>
      <c r="AB141" s="3"/>
      <c r="AC141" s="3"/>
      <c r="AD141" s="3"/>
      <c r="AE141" s="3"/>
      <c r="AF141" s="3"/>
    </row>
    <row r="142" spans="1:32" ht="15.6">
      <c r="X142" s="3"/>
      <c r="Y142" s="3"/>
      <c r="Z142" s="4"/>
      <c r="AA142" s="4"/>
      <c r="AB142" s="3"/>
      <c r="AC142" s="3"/>
      <c r="AD142" s="3"/>
      <c r="AE142" s="3"/>
      <c r="AF142" s="3"/>
    </row>
    <row r="143" spans="1:32" ht="15.6">
      <c r="X143" s="3"/>
      <c r="Y143" s="3"/>
      <c r="Z143" s="4"/>
      <c r="AA143" s="4"/>
      <c r="AB143" s="3"/>
      <c r="AC143" s="3"/>
      <c r="AD143" s="3"/>
      <c r="AE143" s="3"/>
      <c r="AF143" s="3"/>
    </row>
    <row r="144" spans="1:32" ht="15.6">
      <c r="X144" s="3"/>
      <c r="Y144" s="3"/>
      <c r="Z144" s="4"/>
      <c r="AA144" s="4"/>
      <c r="AB144" s="3"/>
      <c r="AC144" s="3"/>
      <c r="AD144" s="3"/>
      <c r="AE144" s="3"/>
      <c r="AF144" s="3"/>
    </row>
    <row r="145" spans="24:32" ht="15.6">
      <c r="X145" s="3"/>
      <c r="Y145" s="3"/>
      <c r="Z145" s="4"/>
      <c r="AA145" s="4"/>
      <c r="AB145" s="3"/>
      <c r="AC145" s="3"/>
      <c r="AD145" s="3"/>
      <c r="AE145" s="3"/>
      <c r="AF145" s="3"/>
    </row>
    <row r="146" spans="24:32" ht="15.6">
      <c r="X146" s="3"/>
      <c r="Y146" s="3"/>
      <c r="Z146" s="4"/>
      <c r="AA146" s="4"/>
      <c r="AB146" s="3"/>
      <c r="AC146" s="3"/>
      <c r="AD146" s="3"/>
      <c r="AE146" s="3"/>
      <c r="AF146" s="3"/>
    </row>
    <row r="147" spans="24:32" ht="15.6">
      <c r="X147" s="3"/>
      <c r="Y147" s="3"/>
      <c r="Z147" s="4"/>
      <c r="AA147" s="4"/>
      <c r="AB147" s="3"/>
      <c r="AC147" s="3"/>
      <c r="AD147" s="3"/>
      <c r="AE147" s="3"/>
      <c r="AF147" s="3"/>
    </row>
    <row r="148" spans="24:32" ht="15.6">
      <c r="X148" s="3"/>
      <c r="Y148" s="3"/>
      <c r="Z148" s="4"/>
      <c r="AA148" s="4"/>
      <c r="AB148" s="3"/>
      <c r="AC148" s="3"/>
      <c r="AD148" s="3"/>
      <c r="AE148" s="3"/>
      <c r="AF148" s="3"/>
    </row>
    <row r="149" spans="24:32" ht="15.6">
      <c r="X149" s="3"/>
      <c r="Y149" s="3"/>
      <c r="Z149" s="4"/>
      <c r="AA149" s="4"/>
      <c r="AB149" s="3"/>
      <c r="AC149" s="3"/>
      <c r="AD149" s="3"/>
      <c r="AE149" s="3"/>
      <c r="AF149" s="3"/>
    </row>
    <row r="150" spans="24:32" ht="15.6">
      <c r="X150" s="3"/>
      <c r="Y150" s="3"/>
      <c r="Z150" s="4"/>
      <c r="AA150" s="4"/>
      <c r="AB150" s="3"/>
      <c r="AC150" s="3"/>
      <c r="AD150" s="3"/>
      <c r="AE150" s="3"/>
      <c r="AF150" s="3"/>
    </row>
    <row r="151" spans="24:32" ht="15.6">
      <c r="X151" s="3"/>
      <c r="Y151" s="3"/>
      <c r="Z151" s="4"/>
      <c r="AA151" s="4"/>
      <c r="AB151" s="3"/>
      <c r="AC151" s="3"/>
      <c r="AD151" s="3"/>
      <c r="AE151" s="3"/>
      <c r="AF151" s="3"/>
    </row>
    <row r="152" spans="24:32" ht="15.6">
      <c r="X152" s="3"/>
      <c r="Y152" s="3"/>
      <c r="Z152" s="4"/>
      <c r="AA152" s="4"/>
      <c r="AB152" s="3"/>
      <c r="AC152" s="3"/>
      <c r="AD152" s="3"/>
      <c r="AE152" s="3"/>
      <c r="AF152" s="3"/>
    </row>
    <row r="153" spans="24:32" ht="15.6">
      <c r="X153" s="3"/>
      <c r="Y153" s="3"/>
      <c r="Z153" s="4"/>
      <c r="AA153" s="4"/>
      <c r="AB153" s="3"/>
      <c r="AC153" s="3"/>
      <c r="AD153" s="3"/>
      <c r="AE153" s="3"/>
      <c r="AF153" s="3"/>
    </row>
    <row r="154" spans="24:32" ht="15.6">
      <c r="X154" s="3"/>
      <c r="Y154" s="3"/>
      <c r="Z154" s="4"/>
      <c r="AA154" s="4"/>
      <c r="AB154" s="3"/>
      <c r="AC154" s="3"/>
      <c r="AD154" s="3"/>
      <c r="AE154" s="3"/>
      <c r="AF154" s="3"/>
    </row>
    <row r="155" spans="24:32" ht="15.6">
      <c r="X155" s="3"/>
      <c r="Y155" s="3"/>
      <c r="Z155" s="4"/>
      <c r="AA155" s="4"/>
      <c r="AB155" s="3"/>
      <c r="AC155" s="3"/>
      <c r="AD155" s="3"/>
      <c r="AE155" s="3"/>
      <c r="AF155" s="3"/>
    </row>
    <row r="156" spans="24:32" ht="15.6">
      <c r="X156" s="3"/>
      <c r="Y156" s="3"/>
      <c r="Z156" s="4"/>
      <c r="AA156" s="4"/>
      <c r="AB156" s="3"/>
      <c r="AC156" s="3"/>
      <c r="AD156" s="3"/>
      <c r="AE156" s="3"/>
      <c r="AF156" s="3"/>
    </row>
    <row r="157" spans="24:32" ht="15.6">
      <c r="X157" s="3"/>
      <c r="Y157" s="3"/>
      <c r="Z157" s="4"/>
      <c r="AA157" s="4"/>
      <c r="AB157" s="3"/>
      <c r="AC157" s="3"/>
      <c r="AD157" s="3"/>
      <c r="AE157" s="3"/>
      <c r="AF157" s="3"/>
    </row>
    <row r="158" spans="24:32" ht="15.6">
      <c r="X158" s="3"/>
      <c r="Y158" s="3"/>
      <c r="Z158" s="4"/>
      <c r="AA158" s="4"/>
      <c r="AB158" s="3"/>
      <c r="AC158" s="3"/>
      <c r="AD158" s="3"/>
      <c r="AE158" s="3"/>
      <c r="AF158" s="3"/>
    </row>
    <row r="159" spans="24:32" ht="15.6">
      <c r="X159" s="3"/>
      <c r="Y159" s="3"/>
      <c r="Z159" s="4"/>
      <c r="AA159" s="4"/>
      <c r="AB159" s="3"/>
      <c r="AC159" s="3"/>
      <c r="AD159" s="3"/>
      <c r="AE159" s="3"/>
      <c r="AF159" s="3"/>
    </row>
    <row r="160" spans="24:32" ht="15.6">
      <c r="X160" s="3"/>
      <c r="Y160" s="3"/>
      <c r="Z160" s="4"/>
      <c r="AA160" s="4"/>
      <c r="AB160" s="3"/>
      <c r="AC160" s="3"/>
      <c r="AD160" s="3"/>
      <c r="AE160" s="3"/>
      <c r="AF160" s="3"/>
    </row>
    <row r="161" spans="24:32" ht="15.6">
      <c r="X161" s="3"/>
      <c r="Y161" s="3"/>
      <c r="Z161" s="4"/>
      <c r="AA161" s="4"/>
      <c r="AB161" s="3"/>
      <c r="AC161" s="3"/>
      <c r="AD161" s="3"/>
      <c r="AE161" s="3"/>
      <c r="AF161" s="3"/>
    </row>
    <row r="162" spans="24:32" ht="15.6">
      <c r="X162" s="3"/>
      <c r="Y162" s="3"/>
      <c r="Z162" s="4"/>
      <c r="AA162" s="4"/>
      <c r="AB162" s="3"/>
      <c r="AC162" s="3"/>
      <c r="AD162" s="3"/>
      <c r="AE162" s="3"/>
      <c r="AF162" s="3"/>
    </row>
    <row r="163" spans="24:32" ht="15.6">
      <c r="X163" s="3"/>
      <c r="Y163" s="3"/>
      <c r="Z163" s="4"/>
      <c r="AA163" s="4"/>
      <c r="AB163" s="3"/>
      <c r="AC163" s="3"/>
      <c r="AD163" s="3"/>
      <c r="AE163" s="3"/>
      <c r="AF163" s="3"/>
    </row>
    <row r="164" spans="24:32" ht="15.6">
      <c r="X164" s="3"/>
      <c r="Y164" s="3"/>
      <c r="Z164" s="4"/>
      <c r="AA164" s="4"/>
      <c r="AB164" s="3"/>
      <c r="AC164" s="3"/>
      <c r="AD164" s="3"/>
      <c r="AE164" s="3"/>
      <c r="AF164" s="3"/>
    </row>
    <row r="165" spans="24:32" ht="15.6">
      <c r="X165" s="3"/>
      <c r="Y165" s="3"/>
      <c r="Z165" s="4"/>
      <c r="AA165" s="4"/>
      <c r="AB165" s="3"/>
      <c r="AC165" s="3"/>
      <c r="AD165" s="3"/>
      <c r="AE165" s="3"/>
      <c r="AF165" s="3"/>
    </row>
    <row r="166" spans="24:32" ht="15.6">
      <c r="X166" s="3"/>
      <c r="Y166" s="3"/>
      <c r="Z166" s="4"/>
      <c r="AA166" s="4"/>
      <c r="AB166" s="3"/>
      <c r="AC166" s="3"/>
      <c r="AD166" s="3"/>
      <c r="AE166" s="3"/>
      <c r="AF166" s="3"/>
    </row>
    <row r="167" spans="24:32" ht="15.6">
      <c r="X167" s="3"/>
      <c r="Y167" s="3"/>
      <c r="Z167" s="4"/>
      <c r="AA167" s="4"/>
      <c r="AB167" s="3"/>
      <c r="AC167" s="3"/>
      <c r="AD167" s="3"/>
      <c r="AE167" s="3"/>
      <c r="AF167" s="3"/>
    </row>
    <row r="168" spans="24:32" ht="15.6">
      <c r="X168" s="3"/>
      <c r="Y168" s="3"/>
      <c r="Z168" s="4"/>
      <c r="AA168" s="4"/>
      <c r="AB168" s="3"/>
      <c r="AC168" s="3"/>
      <c r="AD168" s="3"/>
      <c r="AE168" s="3"/>
      <c r="AF168" s="3"/>
    </row>
    <row r="169" spans="24:32" ht="15.6">
      <c r="X169" s="3"/>
      <c r="Y169" s="3"/>
      <c r="Z169" s="4"/>
      <c r="AA169" s="4"/>
      <c r="AB169" s="3"/>
      <c r="AC169" s="3"/>
      <c r="AD169" s="3"/>
      <c r="AE169" s="3"/>
      <c r="AF169" s="3"/>
    </row>
    <row r="170" spans="24:32" ht="15.6">
      <c r="X170" s="3"/>
      <c r="Y170" s="3"/>
      <c r="Z170" s="4"/>
      <c r="AA170" s="4"/>
      <c r="AB170" s="3"/>
      <c r="AC170" s="3"/>
      <c r="AD170" s="3"/>
      <c r="AE170" s="3"/>
      <c r="AF170" s="3"/>
    </row>
    <row r="171" spans="24:32" ht="15.6">
      <c r="X171" s="3"/>
      <c r="Y171" s="3"/>
      <c r="Z171" s="4"/>
      <c r="AA171" s="4"/>
      <c r="AB171" s="3"/>
      <c r="AC171" s="3"/>
      <c r="AD171" s="3"/>
      <c r="AE171" s="3"/>
      <c r="AF171" s="3"/>
    </row>
    <row r="172" spans="24:32" ht="15.6">
      <c r="X172" s="3"/>
      <c r="Y172" s="3"/>
      <c r="Z172" s="4"/>
      <c r="AA172" s="4"/>
      <c r="AB172" s="3"/>
      <c r="AC172" s="3"/>
      <c r="AD172" s="3"/>
      <c r="AE172" s="3"/>
      <c r="AF172" s="3"/>
    </row>
    <row r="173" spans="24:32" ht="15.6">
      <c r="X173" s="3"/>
      <c r="Y173" s="3"/>
      <c r="Z173" s="4"/>
      <c r="AA173" s="4"/>
      <c r="AB173" s="3"/>
      <c r="AC173" s="3"/>
      <c r="AD173" s="3"/>
      <c r="AE173" s="3"/>
      <c r="AF173" s="3"/>
    </row>
    <row r="174" spans="24:32" ht="15.6">
      <c r="X174" s="3"/>
      <c r="Y174" s="3"/>
      <c r="Z174" s="4"/>
      <c r="AA174" s="4"/>
      <c r="AB174" s="3"/>
      <c r="AC174" s="3"/>
      <c r="AD174" s="3"/>
      <c r="AE174" s="3"/>
      <c r="AF174" s="3"/>
    </row>
    <row r="175" spans="24:32" ht="15.6">
      <c r="X175" s="3"/>
      <c r="Y175" s="3"/>
      <c r="Z175" s="4"/>
      <c r="AA175" s="4"/>
      <c r="AB175" s="3"/>
      <c r="AC175" s="3"/>
      <c r="AD175" s="3"/>
      <c r="AE175" s="3"/>
      <c r="AF175" s="3"/>
    </row>
    <row r="176" spans="24:32" ht="15.6">
      <c r="X176" s="3"/>
      <c r="Y176" s="3"/>
      <c r="Z176" s="4"/>
      <c r="AA176" s="4"/>
      <c r="AB176" s="3"/>
      <c r="AC176" s="3"/>
      <c r="AD176" s="3"/>
      <c r="AE176" s="3"/>
      <c r="AF176" s="3"/>
    </row>
    <row r="177" spans="24:32" ht="15.6">
      <c r="X177" s="3"/>
      <c r="Y177" s="3"/>
      <c r="Z177" s="4"/>
      <c r="AA177" s="4"/>
      <c r="AB177" s="3"/>
      <c r="AC177" s="3"/>
      <c r="AD177" s="3"/>
      <c r="AE177" s="3"/>
      <c r="AF177" s="3"/>
    </row>
    <row r="178" spans="24:32" ht="15.6">
      <c r="X178" s="3"/>
      <c r="Y178" s="3"/>
      <c r="Z178" s="4"/>
      <c r="AA178" s="4"/>
      <c r="AB178" s="3"/>
      <c r="AC178" s="3"/>
      <c r="AD178" s="3"/>
      <c r="AE178" s="3"/>
      <c r="AF178" s="3"/>
    </row>
    <row r="179" spans="24:32" ht="15.6">
      <c r="X179" s="3"/>
      <c r="Y179" s="3"/>
      <c r="Z179" s="4"/>
      <c r="AA179" s="4"/>
      <c r="AB179" s="3"/>
      <c r="AC179" s="3"/>
      <c r="AD179" s="3"/>
      <c r="AE179" s="3"/>
      <c r="AF179" s="3"/>
    </row>
    <row r="180" spans="24:32" ht="15.6">
      <c r="X180" s="3"/>
      <c r="Y180" s="3"/>
      <c r="Z180" s="4"/>
      <c r="AA180" s="4"/>
      <c r="AB180" s="3"/>
      <c r="AC180" s="3"/>
      <c r="AD180" s="3"/>
      <c r="AE180" s="3"/>
      <c r="AF180" s="3"/>
    </row>
    <row r="181" spans="24:32" ht="15.6">
      <c r="X181" s="3"/>
      <c r="Y181" s="3"/>
      <c r="Z181" s="4"/>
      <c r="AA181" s="4"/>
      <c r="AB181" s="3"/>
      <c r="AC181" s="3"/>
      <c r="AD181" s="3"/>
      <c r="AE181" s="3"/>
      <c r="AF181" s="3"/>
    </row>
    <row r="182" spans="24:32" ht="15.6">
      <c r="X182" s="3"/>
      <c r="Y182" s="3"/>
      <c r="Z182" s="4"/>
      <c r="AA182" s="4"/>
      <c r="AB182" s="3"/>
      <c r="AC182" s="3"/>
      <c r="AD182" s="3"/>
      <c r="AE182" s="3"/>
      <c r="AF182" s="3"/>
    </row>
    <row r="183" spans="24:32" ht="15.6">
      <c r="X183" s="3"/>
      <c r="Y183" s="3"/>
      <c r="Z183" s="4"/>
      <c r="AA183" s="4"/>
      <c r="AB183" s="3"/>
      <c r="AC183" s="3"/>
      <c r="AD183" s="3"/>
      <c r="AE183" s="3"/>
      <c r="AF183" s="3"/>
    </row>
    <row r="184" spans="24:32" ht="15.6">
      <c r="X184" s="3"/>
      <c r="Y184" s="3"/>
      <c r="Z184" s="4"/>
      <c r="AA184" s="4"/>
      <c r="AB184" s="3"/>
      <c r="AC184" s="3"/>
      <c r="AD184" s="3"/>
      <c r="AE184" s="3"/>
      <c r="AF184" s="3"/>
    </row>
    <row r="185" spans="24:32" ht="15.6">
      <c r="X185" s="3"/>
      <c r="Y185" s="3"/>
      <c r="Z185" s="4"/>
      <c r="AA185" s="4"/>
      <c r="AB185" s="3"/>
      <c r="AC185" s="3"/>
      <c r="AD185" s="3"/>
      <c r="AE185" s="3"/>
      <c r="AF185" s="3"/>
    </row>
    <row r="186" spans="24:32" ht="15.6">
      <c r="X186" s="3"/>
      <c r="Y186" s="3"/>
      <c r="Z186" s="4"/>
      <c r="AA186" s="4"/>
      <c r="AB186" s="3"/>
      <c r="AC186" s="3"/>
      <c r="AD186" s="3"/>
      <c r="AE186" s="3"/>
      <c r="AF186" s="3"/>
    </row>
    <row r="187" spans="24:32" ht="15.6">
      <c r="X187" s="3"/>
      <c r="Y187" s="3"/>
      <c r="Z187" s="4"/>
      <c r="AA187" s="4"/>
      <c r="AB187" s="3"/>
      <c r="AC187" s="3"/>
      <c r="AD187" s="3"/>
      <c r="AE187" s="3"/>
      <c r="AF187" s="3"/>
    </row>
    <row r="188" spans="24:32" ht="15.6">
      <c r="X188" s="3"/>
      <c r="Y188" s="3"/>
      <c r="Z188" s="4"/>
      <c r="AA188" s="4"/>
      <c r="AB188" s="3"/>
      <c r="AC188" s="3"/>
      <c r="AD188" s="3"/>
      <c r="AE188" s="3"/>
      <c r="AF188" s="3"/>
    </row>
    <row r="189" spans="24:32" ht="15.6">
      <c r="X189" s="3"/>
      <c r="Y189" s="3"/>
      <c r="Z189" s="4"/>
      <c r="AA189" s="4"/>
      <c r="AB189" s="3"/>
      <c r="AC189" s="3"/>
      <c r="AD189" s="3"/>
      <c r="AE189" s="3"/>
      <c r="AF189" s="3"/>
    </row>
    <row r="190" spans="24:32" ht="15.6">
      <c r="X190" s="3"/>
      <c r="Y190" s="3"/>
      <c r="Z190" s="4"/>
      <c r="AA190" s="4"/>
      <c r="AB190" s="3"/>
      <c r="AC190" s="3"/>
      <c r="AD190" s="3"/>
      <c r="AE190" s="3"/>
      <c r="AF190" s="3"/>
    </row>
    <row r="191" spans="24:32" ht="15.6">
      <c r="X191" s="3"/>
      <c r="Y191" s="3"/>
      <c r="Z191" s="4"/>
      <c r="AA191" s="4"/>
      <c r="AB191" s="3"/>
      <c r="AC191" s="3"/>
      <c r="AD191" s="3"/>
      <c r="AE191" s="3"/>
      <c r="AF191" s="3"/>
    </row>
    <row r="192" spans="24:32" ht="15.6">
      <c r="X192" s="3"/>
      <c r="Y192" s="3"/>
      <c r="Z192" s="4"/>
      <c r="AA192" s="4"/>
      <c r="AB192" s="3"/>
      <c r="AC192" s="3"/>
      <c r="AD192" s="3"/>
      <c r="AE192" s="3"/>
      <c r="AF192" s="3"/>
    </row>
    <row r="193" spans="24:32" ht="15.6">
      <c r="X193" s="3"/>
      <c r="Y193" s="3"/>
      <c r="Z193" s="4"/>
      <c r="AA193" s="4"/>
      <c r="AB193" s="3"/>
      <c r="AC193" s="3"/>
      <c r="AD193" s="3"/>
      <c r="AE193" s="3"/>
      <c r="AF193" s="3"/>
    </row>
    <row r="194" spans="24:32" ht="15.6">
      <c r="X194" s="3"/>
      <c r="Y194" s="3"/>
      <c r="Z194" s="4"/>
      <c r="AA194" s="4"/>
      <c r="AB194" s="3"/>
      <c r="AC194" s="3"/>
      <c r="AD194" s="3"/>
      <c r="AE194" s="3"/>
      <c r="AF194" s="3"/>
    </row>
    <row r="195" spans="24:32" ht="15.6">
      <c r="X195" s="3"/>
      <c r="Y195" s="3"/>
      <c r="Z195" s="4"/>
      <c r="AA195" s="4"/>
      <c r="AB195" s="3"/>
      <c r="AC195" s="3"/>
      <c r="AD195" s="3"/>
      <c r="AE195" s="3"/>
      <c r="AF195" s="3"/>
    </row>
    <row r="196" spans="24:32" ht="15.6">
      <c r="X196" s="3"/>
      <c r="Y196" s="3"/>
      <c r="Z196" s="4"/>
      <c r="AA196" s="4"/>
      <c r="AB196" s="3"/>
      <c r="AC196" s="3"/>
      <c r="AD196" s="3"/>
      <c r="AE196" s="3"/>
      <c r="AF196" s="3"/>
    </row>
    <row r="197" spans="24:32">
      <c r="Z197" s="1"/>
      <c r="AA197" s="1"/>
    </row>
    <row r="198" spans="24:32">
      <c r="Z198" s="1"/>
      <c r="AA198" s="1"/>
    </row>
    <row r="199" spans="24:32">
      <c r="Z199" s="1"/>
      <c r="AA199" s="1"/>
    </row>
    <row r="200" spans="24:32">
      <c r="Z200" s="1"/>
      <c r="AA200" s="1"/>
    </row>
    <row r="201" spans="24:32">
      <c r="Z201" s="1"/>
      <c r="AA201" s="1"/>
    </row>
    <row r="202" spans="24:32">
      <c r="Z202" s="1"/>
      <c r="AA202" s="1"/>
    </row>
    <row r="203" spans="24:32">
      <c r="Z203" s="1"/>
      <c r="AA203" s="1"/>
    </row>
    <row r="204" spans="24:32">
      <c r="Z204" s="1"/>
      <c r="AA204" s="1"/>
    </row>
  </sheetData>
  <phoneticPr fontId="1" type="noConversion"/>
  <conditionalFormatting sqref="A53:J73 L53:L73">
    <cfRule type="colorScale" priority="2">
      <colorScale>
        <cfvo type="min" val="0"/>
        <cfvo type="max" val="0"/>
        <color rgb="FF63BE7B"/>
        <color rgb="FFFCFCFF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04"/>
  <sheetViews>
    <sheetView tabSelected="1" zoomScale="69" zoomScaleNormal="51" zoomScalePageLayoutView="51" workbookViewId="0">
      <selection activeCell="F18" sqref="F18"/>
    </sheetView>
  </sheetViews>
  <sheetFormatPr defaultColWidth="11.296875" defaultRowHeight="14.4"/>
  <sheetData>
    <row r="1" spans="1:32" ht="15.6">
      <c r="A1" s="3" t="s">
        <v>1</v>
      </c>
      <c r="B1" s="3">
        <f ca="1">INT(RAND()*(29-1)+1)</f>
        <v>17</v>
      </c>
      <c r="C1" s="3" t="s">
        <v>5</v>
      </c>
      <c r="D1" s="3">
        <v>1</v>
      </c>
      <c r="E1" s="3">
        <v>0.1</v>
      </c>
      <c r="F1" s="3">
        <v>0.2</v>
      </c>
      <c r="G1" s="3"/>
      <c r="H1" s="3"/>
      <c r="I1" s="3"/>
      <c r="J1" s="3"/>
      <c r="K1" s="3"/>
      <c r="L1" s="3"/>
      <c r="M1" s="3"/>
      <c r="P1" s="2"/>
      <c r="Q1" s="1"/>
      <c r="X1" s="3"/>
      <c r="Y1" s="3"/>
      <c r="Z1" s="3"/>
      <c r="AA1" s="3"/>
      <c r="AB1" s="3"/>
      <c r="AC1" s="3"/>
      <c r="AD1" s="3"/>
      <c r="AE1" s="3"/>
      <c r="AF1" s="3"/>
    </row>
    <row r="2" spans="1:32" ht="15.6">
      <c r="A2" s="3">
        <f ca="1">INT(RAND()*(29-1)+1)</f>
        <v>12</v>
      </c>
      <c r="B2" s="3">
        <f ca="1">INT(RAND()*(29-1)+1)</f>
        <v>18</v>
      </c>
      <c r="C2" s="3">
        <f ca="1">INT(RAND()*(29-1)+1)</f>
        <v>10</v>
      </c>
      <c r="D2" s="3">
        <f ca="1">INT(RAND()*(29-1)+1)</f>
        <v>26</v>
      </c>
      <c r="E2" s="3">
        <f ca="1">INT(RAND()*(29-1)+1)</f>
        <v>26</v>
      </c>
      <c r="F2" s="3"/>
      <c r="G2" s="3"/>
      <c r="H2" s="3"/>
      <c r="I2" s="3"/>
      <c r="J2" s="3"/>
      <c r="K2" s="3"/>
      <c r="L2" s="3"/>
      <c r="M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>
      <c r="A3" s="3" t="s">
        <v>2</v>
      </c>
      <c r="B3" s="5" t="s">
        <v>9</v>
      </c>
      <c r="C3" s="3">
        <v>0</v>
      </c>
      <c r="D3" s="3" t="s">
        <v>0</v>
      </c>
      <c r="E3" s="3" t="s">
        <v>6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7</v>
      </c>
      <c r="K3" s="3" t="s">
        <v>8</v>
      </c>
      <c r="L3" s="4" t="s">
        <v>10</v>
      </c>
      <c r="M3" s="3" t="s">
        <v>8</v>
      </c>
      <c r="X3" s="3" t="s">
        <v>2</v>
      </c>
      <c r="Y3" s="5" t="s">
        <v>9</v>
      </c>
      <c r="Z3" s="4" t="s">
        <v>3</v>
      </c>
      <c r="AA3" s="4"/>
      <c r="AB3" s="3" t="s">
        <v>2</v>
      </c>
      <c r="AC3" s="5" t="s">
        <v>9</v>
      </c>
      <c r="AD3" s="3" t="s">
        <v>4</v>
      </c>
      <c r="AE3" s="3"/>
      <c r="AF3" s="3"/>
    </row>
    <row r="4" spans="1:32" ht="15.6">
      <c r="A4" s="3">
        <v>1</v>
      </c>
      <c r="B4" s="3">
        <v>0</v>
      </c>
      <c r="C4" s="3">
        <f>IF(D4=1,C3+1,C3)</f>
        <v>1</v>
      </c>
      <c r="D4" s="3">
        <f>IF(D3&lt;7,D3+1,1)</f>
        <v>1</v>
      </c>
      <c r="E4" s="3">
        <f>SIN(2*PI()*A4/10)</f>
        <v>0.58778525229247314</v>
      </c>
      <c r="F4" s="3">
        <f ca="1">E4*NORMINV(RAND(),5,1)</f>
        <v>2.367065860012195</v>
      </c>
      <c r="G4" s="3">
        <f ca="1">IF(OR(C4=$B$1,C4=$B$2,C4=$A$2,C4=$C$2,C4=$D$2),IF(D4=1,NORMINV(RAND(),10,2),IF(D4=2,NORMINV(RAND(),15,2),IF(D4=3,NORMINV(RAND(),25,2),IF(D4=4,NORMINV(RAND(),35,2),IF(D4=5,NORMINV(RAND(),25,2),IF(D4=6,NORMINV(RAND(),15,2),IF(D4=7,NORMINV(RAND(),10,2),0)))))))*$F$1,0)</f>
        <v>0</v>
      </c>
      <c r="H4" s="3">
        <f ca="1">NORMINV(RAND(),0,1)</f>
        <v>0.19551049418783739</v>
      </c>
      <c r="I4" s="3">
        <f t="shared" ref="I4:I44" si="0">270+B4*10</f>
        <v>270</v>
      </c>
      <c r="J4" s="3">
        <f ca="1">SUM(F4:I4)</f>
        <v>272.56257635420002</v>
      </c>
      <c r="K4" s="3">
        <f ca="1">J5</f>
        <v>276.11174814559325</v>
      </c>
      <c r="L4" s="3">
        <v>273.17724282428247</v>
      </c>
      <c r="M4" s="3">
        <f>L5</f>
        <v>274.42824282428245</v>
      </c>
      <c r="X4" s="3">
        <v>1</v>
      </c>
      <c r="Y4" s="3">
        <f t="shared" ref="Y4:Y35" si="1">B4</f>
        <v>0</v>
      </c>
      <c r="Z4" s="4">
        <f>L4</f>
        <v>273.17724282428247</v>
      </c>
      <c r="AA4" s="4">
        <f>Z5</f>
        <v>274.42824282428245</v>
      </c>
      <c r="AB4" s="3">
        <v>1</v>
      </c>
      <c r="AC4" s="3">
        <v>0</v>
      </c>
      <c r="AD4" s="3">
        <f t="shared" ref="AD4:AD35" ca="1" si="2">J4</f>
        <v>272.56257635420002</v>
      </c>
      <c r="AE4" s="3">
        <f ca="1">AD5</f>
        <v>276.11174814559325</v>
      </c>
      <c r="AF4" s="3"/>
    </row>
    <row r="5" spans="1:32" ht="15.6">
      <c r="A5" s="3">
        <v>2</v>
      </c>
      <c r="B5" s="3">
        <v>5.0000000000000001E-3</v>
      </c>
      <c r="C5" s="3">
        <f t="shared" ref="C5:C68" si="3">IF(D5=1,C4+1,C4)</f>
        <v>1</v>
      </c>
      <c r="D5" s="3">
        <f t="shared" ref="D5:D68" si="4">IF(D4&lt;7,D4+1,1)</f>
        <v>2</v>
      </c>
      <c r="E5" s="3">
        <f t="shared" ref="E5:E45" si="5">SIN(2*PI()*A5/10)</f>
        <v>0.95105651629515353</v>
      </c>
      <c r="F5" s="3">
        <f t="shared" ref="F5:F45" ca="1" si="6">E5*NORMINV(RAND(),5,1)</f>
        <v>4.9029848080164076</v>
      </c>
      <c r="G5" s="3">
        <f t="shared" ref="G5:G45" ca="1" si="7">IF(OR(C5=$B$1,C5=$B$2,C5=$A$2,C5=$C$2,C5=$D$2),IF(D5=1,NORMINV(RAND(),10,2),IF(D5=2,NORMINV(RAND(),15,2),IF(D5=3,NORMINV(RAND(),25,2),IF(D5=4,NORMINV(RAND(),35,2),IF(D5=5,NORMINV(RAND(),25,2),IF(D5=6,NORMINV(RAND(),15,2),IF(D5=7,NORMINV(RAND(),10,2),0)))))))*$F$1,0)</f>
        <v>0</v>
      </c>
      <c r="H5" s="3">
        <f t="shared" ref="H5:H68" ca="1" si="8">NORMINV(RAND(),0,1)</f>
        <v>1.1587633375768225</v>
      </c>
      <c r="I5" s="3">
        <f t="shared" si="0"/>
        <v>270.05</v>
      </c>
      <c r="J5" s="3">
        <f t="shared" ref="J5:J68" ca="1" si="9">SUM(F5:I5)</f>
        <v>276.11174814559325</v>
      </c>
      <c r="K5" s="3">
        <f t="shared" ref="K5:K68" ca="1" si="10">J6</f>
        <v>276.62117035533566</v>
      </c>
      <c r="L5" s="3">
        <v>274.42824282428245</v>
      </c>
      <c r="M5" s="3">
        <f t="shared" ref="M5:M44" si="11">L6</f>
        <v>274.42824282428245</v>
      </c>
      <c r="X5" s="3">
        <v>2</v>
      </c>
      <c r="Y5" s="3">
        <f t="shared" si="1"/>
        <v>5.0000000000000001E-3</v>
      </c>
      <c r="Z5" s="4">
        <f t="shared" ref="Z5:Z68" si="12">L5</f>
        <v>274.42824282428245</v>
      </c>
      <c r="AA5" s="4">
        <f t="shared" ref="AA5:AA68" si="13">Z6</f>
        <v>274.42824282428245</v>
      </c>
      <c r="AB5" s="3">
        <v>2</v>
      </c>
      <c r="AC5" s="3">
        <v>5.0000000000000001E-3</v>
      </c>
      <c r="AD5" s="3">
        <f t="shared" ca="1" si="2"/>
        <v>276.11174814559325</v>
      </c>
      <c r="AE5" s="3">
        <f t="shared" ref="AE5:AE68" ca="1" si="14">AD6</f>
        <v>276.62117035533566</v>
      </c>
      <c r="AF5" s="3"/>
    </row>
    <row r="6" spans="1:32" ht="15.6">
      <c r="A6" s="3">
        <v>3</v>
      </c>
      <c r="B6" s="3">
        <v>0.01</v>
      </c>
      <c r="C6" s="3">
        <f t="shared" si="3"/>
        <v>1</v>
      </c>
      <c r="D6" s="3">
        <f t="shared" si="4"/>
        <v>3</v>
      </c>
      <c r="E6" s="3">
        <f t="shared" si="5"/>
        <v>0.95105651629515364</v>
      </c>
      <c r="F6" s="3">
        <f t="shared" ca="1" si="6"/>
        <v>5.2539124766086935</v>
      </c>
      <c r="G6" s="3">
        <f t="shared" ca="1" si="7"/>
        <v>0</v>
      </c>
      <c r="H6" s="3">
        <f t="shared" ca="1" si="8"/>
        <v>1.2672578787269462</v>
      </c>
      <c r="I6" s="3">
        <f t="shared" si="0"/>
        <v>270.10000000000002</v>
      </c>
      <c r="J6" s="3">
        <f t="shared" ca="1" si="9"/>
        <v>276.62117035533566</v>
      </c>
      <c r="K6" s="3">
        <f t="shared" ca="1" si="10"/>
        <v>271.35935682135721</v>
      </c>
      <c r="L6" s="3">
        <v>274.42824282428245</v>
      </c>
      <c r="M6" s="3">
        <f t="shared" si="11"/>
        <v>278.34824282428247</v>
      </c>
      <c r="X6" s="3">
        <v>3</v>
      </c>
      <c r="Y6" s="3">
        <f t="shared" si="1"/>
        <v>0.01</v>
      </c>
      <c r="Z6" s="4">
        <f t="shared" si="12"/>
        <v>274.42824282428245</v>
      </c>
      <c r="AA6" s="4">
        <f t="shared" si="13"/>
        <v>278.34824282428247</v>
      </c>
      <c r="AB6" s="3">
        <v>3</v>
      </c>
      <c r="AC6" s="3">
        <v>0.01</v>
      </c>
      <c r="AD6" s="3">
        <f t="shared" ca="1" si="2"/>
        <v>276.62117035533566</v>
      </c>
      <c r="AE6" s="3">
        <f t="shared" ca="1" si="14"/>
        <v>271.35935682135721</v>
      </c>
      <c r="AF6" s="3"/>
    </row>
    <row r="7" spans="1:32" ht="15.6">
      <c r="A7" s="3">
        <v>4</v>
      </c>
      <c r="B7" s="3">
        <v>1.4999999999999999E-2</v>
      </c>
      <c r="C7" s="3">
        <f t="shared" si="3"/>
        <v>1</v>
      </c>
      <c r="D7" s="3">
        <f t="shared" si="4"/>
        <v>4</v>
      </c>
      <c r="E7" s="3">
        <f t="shared" si="5"/>
        <v>0.58778525229247325</v>
      </c>
      <c r="F7" s="3">
        <f t="shared" ca="1" si="6"/>
        <v>2.9013256674722996</v>
      </c>
      <c r="G7" s="3">
        <f t="shared" ca="1" si="7"/>
        <v>0</v>
      </c>
      <c r="H7" s="3">
        <f t="shared" ca="1" si="8"/>
        <v>-1.6919688461150884</v>
      </c>
      <c r="I7" s="3">
        <f t="shared" si="0"/>
        <v>270.14999999999998</v>
      </c>
      <c r="J7" s="3">
        <f t="shared" ca="1" si="9"/>
        <v>271.35935682135721</v>
      </c>
      <c r="K7" s="3">
        <f t="shared" ca="1" si="10"/>
        <v>268.05428035285877</v>
      </c>
      <c r="L7" s="3">
        <v>278.34824282428247</v>
      </c>
      <c r="M7" s="3">
        <f t="shared" si="11"/>
        <v>281.06624282428248</v>
      </c>
      <c r="X7" s="3">
        <v>4</v>
      </c>
      <c r="Y7" s="3">
        <f t="shared" si="1"/>
        <v>1.4999999999999999E-2</v>
      </c>
      <c r="Z7" s="4">
        <f t="shared" si="12"/>
        <v>278.34824282428247</v>
      </c>
      <c r="AA7" s="4">
        <f t="shared" si="13"/>
        <v>281.06624282428248</v>
      </c>
      <c r="AB7" s="3">
        <v>4</v>
      </c>
      <c r="AC7" s="3">
        <v>1.4999999999999999E-2</v>
      </c>
      <c r="AD7" s="3">
        <f t="shared" ca="1" si="2"/>
        <v>271.35935682135721</v>
      </c>
      <c r="AE7" s="3">
        <f t="shared" ca="1" si="14"/>
        <v>268.05428035285877</v>
      </c>
      <c r="AF7" s="3"/>
    </row>
    <row r="8" spans="1:32" ht="15.6">
      <c r="A8" s="3">
        <v>5</v>
      </c>
      <c r="B8" s="3">
        <v>0.02</v>
      </c>
      <c r="C8" s="3">
        <f t="shared" si="3"/>
        <v>1</v>
      </c>
      <c r="D8" s="3">
        <f t="shared" si="4"/>
        <v>5</v>
      </c>
      <c r="E8" s="3">
        <f t="shared" si="5"/>
        <v>1.22514845490862E-16</v>
      </c>
      <c r="F8" s="3">
        <f t="shared" ca="1" si="6"/>
        <v>7.5769546726309471E-16</v>
      </c>
      <c r="G8" s="3">
        <f t="shared" ca="1" si="7"/>
        <v>0</v>
      </c>
      <c r="H8" s="3">
        <f t="shared" ca="1" si="8"/>
        <v>-2.1457196471412159</v>
      </c>
      <c r="I8" s="3">
        <f t="shared" si="0"/>
        <v>270.2</v>
      </c>
      <c r="J8" s="3">
        <f t="shared" ca="1" si="9"/>
        <v>268.05428035285877</v>
      </c>
      <c r="K8" s="3">
        <f t="shared" ca="1" si="10"/>
        <v>267.05245442380181</v>
      </c>
      <c r="L8" s="3">
        <v>281.06624282428248</v>
      </c>
      <c r="M8" s="3">
        <f t="shared" si="11"/>
        <v>280.65724282428243</v>
      </c>
      <c r="X8" s="3">
        <v>5</v>
      </c>
      <c r="Y8" s="3">
        <f t="shared" si="1"/>
        <v>0.02</v>
      </c>
      <c r="Z8" s="4">
        <f t="shared" si="12"/>
        <v>281.06624282428248</v>
      </c>
      <c r="AA8" s="4">
        <f t="shared" si="13"/>
        <v>280.65724282428243</v>
      </c>
      <c r="AB8" s="3">
        <v>5</v>
      </c>
      <c r="AC8" s="3">
        <v>0.02</v>
      </c>
      <c r="AD8" s="3">
        <f t="shared" ca="1" si="2"/>
        <v>268.05428035285877</v>
      </c>
      <c r="AE8" s="3">
        <f t="shared" ca="1" si="14"/>
        <v>267.05245442380181</v>
      </c>
      <c r="AF8" s="3"/>
    </row>
    <row r="9" spans="1:32" ht="15.6">
      <c r="A9" s="3">
        <v>6</v>
      </c>
      <c r="B9" s="3">
        <v>2.5000000000000001E-2</v>
      </c>
      <c r="C9" s="3">
        <f t="shared" si="3"/>
        <v>1</v>
      </c>
      <c r="D9" s="3">
        <f t="shared" si="4"/>
        <v>6</v>
      </c>
      <c r="E9" s="3">
        <f t="shared" si="5"/>
        <v>-0.58778525229247303</v>
      </c>
      <c r="F9" s="3">
        <f t="shared" ca="1" si="6"/>
        <v>-3.3060135606476861</v>
      </c>
      <c r="G9" s="3">
        <f t="shared" ca="1" si="7"/>
        <v>0</v>
      </c>
      <c r="H9" s="3">
        <f t="shared" ca="1" si="8"/>
        <v>0.10846798444949352</v>
      </c>
      <c r="I9" s="3">
        <f t="shared" si="0"/>
        <v>270.25</v>
      </c>
      <c r="J9" s="3">
        <f t="shared" ca="1" si="9"/>
        <v>267.05245442380181</v>
      </c>
      <c r="K9" s="3">
        <f t="shared" ca="1" si="10"/>
        <v>267.1052195504771</v>
      </c>
      <c r="L9" s="3">
        <v>280.65724282428243</v>
      </c>
      <c r="M9" s="3">
        <f t="shared" si="11"/>
        <v>276.88124282428248</v>
      </c>
      <c r="X9" s="3">
        <v>6</v>
      </c>
      <c r="Y9" s="3">
        <f t="shared" si="1"/>
        <v>2.5000000000000001E-2</v>
      </c>
      <c r="Z9" s="4">
        <f t="shared" si="12"/>
        <v>280.65724282428243</v>
      </c>
      <c r="AA9" s="4">
        <f t="shared" si="13"/>
        <v>276.88124282428248</v>
      </c>
      <c r="AB9" s="3">
        <v>6</v>
      </c>
      <c r="AC9" s="3">
        <v>2.5000000000000001E-2</v>
      </c>
      <c r="AD9" s="3">
        <f t="shared" ca="1" si="2"/>
        <v>267.05245442380181</v>
      </c>
      <c r="AE9" s="3">
        <f t="shared" ca="1" si="14"/>
        <v>267.1052195504771</v>
      </c>
      <c r="AF9" s="3"/>
    </row>
    <row r="10" spans="1:32" ht="15.6">
      <c r="A10" s="3">
        <v>7</v>
      </c>
      <c r="B10" s="3">
        <v>0.03</v>
      </c>
      <c r="C10" s="3">
        <f t="shared" si="3"/>
        <v>1</v>
      </c>
      <c r="D10" s="3">
        <f t="shared" si="4"/>
        <v>7</v>
      </c>
      <c r="E10" s="3">
        <f t="shared" si="5"/>
        <v>-0.95105651629515353</v>
      </c>
      <c r="F10" s="3">
        <f t="shared" ca="1" si="6"/>
        <v>-3.697790149760372</v>
      </c>
      <c r="G10" s="3">
        <f t="shared" ca="1" si="7"/>
        <v>0</v>
      </c>
      <c r="H10" s="3">
        <f t="shared" ca="1" si="8"/>
        <v>0.50300970023745495</v>
      </c>
      <c r="I10" s="3">
        <f t="shared" si="0"/>
        <v>270.3</v>
      </c>
      <c r="J10" s="3">
        <f t="shared" ca="1" si="9"/>
        <v>267.1052195504771</v>
      </c>
      <c r="K10" s="3">
        <f t="shared" ca="1" si="10"/>
        <v>264.62777065791562</v>
      </c>
      <c r="L10" s="3">
        <v>276.88124282428248</v>
      </c>
      <c r="M10" s="3">
        <f t="shared" si="11"/>
        <v>271.54224282428248</v>
      </c>
      <c r="X10" s="3">
        <v>7</v>
      </c>
      <c r="Y10" s="3">
        <f t="shared" si="1"/>
        <v>0.03</v>
      </c>
      <c r="Z10" s="4">
        <f t="shared" si="12"/>
        <v>276.88124282428248</v>
      </c>
      <c r="AA10" s="4">
        <f t="shared" si="13"/>
        <v>271.54224282428248</v>
      </c>
      <c r="AB10" s="3">
        <v>7</v>
      </c>
      <c r="AC10" s="3">
        <v>0.03</v>
      </c>
      <c r="AD10" s="3">
        <f t="shared" ca="1" si="2"/>
        <v>267.1052195504771</v>
      </c>
      <c r="AE10" s="3">
        <f t="shared" ca="1" si="14"/>
        <v>264.62777065791562</v>
      </c>
      <c r="AF10" s="3"/>
    </row>
    <row r="11" spans="1:32" ht="15.6">
      <c r="A11" s="3">
        <v>8</v>
      </c>
      <c r="B11" s="3">
        <v>3.5000000000000003E-2</v>
      </c>
      <c r="C11" s="3">
        <f t="shared" si="3"/>
        <v>2</v>
      </c>
      <c r="D11" s="3">
        <f t="shared" si="4"/>
        <v>1</v>
      </c>
      <c r="E11" s="3">
        <f t="shared" si="5"/>
        <v>-0.95105651629515364</v>
      </c>
      <c r="F11" s="3">
        <f t="shared" ca="1" si="6"/>
        <v>-4.8948846567097508</v>
      </c>
      <c r="G11" s="3">
        <f t="shared" ca="1" si="7"/>
        <v>0</v>
      </c>
      <c r="H11" s="3">
        <f t="shared" ca="1" si="8"/>
        <v>-0.82734468537465089</v>
      </c>
      <c r="I11" s="3">
        <f t="shared" si="0"/>
        <v>270.35000000000002</v>
      </c>
      <c r="J11" s="3">
        <f t="shared" ca="1" si="9"/>
        <v>264.62777065791562</v>
      </c>
      <c r="K11" s="3">
        <f t="shared" ca="1" si="10"/>
        <v>265.90786719361193</v>
      </c>
      <c r="L11" s="3">
        <v>271.54224282428248</v>
      </c>
      <c r="M11" s="3">
        <f t="shared" si="11"/>
        <v>269.16124282428245</v>
      </c>
      <c r="X11" s="3">
        <v>8</v>
      </c>
      <c r="Y11" s="3">
        <f t="shared" si="1"/>
        <v>3.5000000000000003E-2</v>
      </c>
      <c r="Z11" s="4">
        <f t="shared" si="12"/>
        <v>271.54224282428248</v>
      </c>
      <c r="AA11" s="4">
        <f t="shared" si="13"/>
        <v>269.16124282428245</v>
      </c>
      <c r="AB11" s="3">
        <v>8</v>
      </c>
      <c r="AC11" s="3">
        <v>3.5000000000000003E-2</v>
      </c>
      <c r="AD11" s="3">
        <f t="shared" ca="1" si="2"/>
        <v>264.62777065791562</v>
      </c>
      <c r="AE11" s="3">
        <f t="shared" ca="1" si="14"/>
        <v>265.90786719361193</v>
      </c>
      <c r="AF11" s="3"/>
    </row>
    <row r="12" spans="1:32" ht="15.6">
      <c r="A12" s="3">
        <v>9</v>
      </c>
      <c r="B12" s="3">
        <v>0.04</v>
      </c>
      <c r="C12" s="3">
        <f t="shared" si="3"/>
        <v>2</v>
      </c>
      <c r="D12" s="3">
        <f t="shared" si="4"/>
        <v>2</v>
      </c>
      <c r="E12" s="3">
        <f t="shared" si="5"/>
        <v>-0.58778525229247336</v>
      </c>
      <c r="F12" s="3">
        <f t="shared" ca="1" si="6"/>
        <v>-3.3641903979913512</v>
      </c>
      <c r="G12" s="3">
        <f t="shared" ca="1" si="7"/>
        <v>0</v>
      </c>
      <c r="H12" s="3">
        <f t="shared" ca="1" si="8"/>
        <v>-1.127942408396684</v>
      </c>
      <c r="I12" s="3">
        <f t="shared" si="0"/>
        <v>270.39999999999998</v>
      </c>
      <c r="J12" s="3">
        <f t="shared" ca="1" si="9"/>
        <v>265.90786719361193</v>
      </c>
      <c r="K12" s="3">
        <f t="shared" ca="1" si="10"/>
        <v>270.98227841760581</v>
      </c>
      <c r="L12" s="3">
        <v>269.16124282428245</v>
      </c>
      <c r="M12" s="3">
        <f t="shared" si="11"/>
        <v>267.52524282428249</v>
      </c>
      <c r="X12" s="3">
        <v>9</v>
      </c>
      <c r="Y12" s="3">
        <f t="shared" si="1"/>
        <v>0.04</v>
      </c>
      <c r="Z12" s="4">
        <f t="shared" si="12"/>
        <v>269.16124282428245</v>
      </c>
      <c r="AA12" s="4">
        <f t="shared" si="13"/>
        <v>267.52524282428249</v>
      </c>
      <c r="AB12" s="3">
        <v>9</v>
      </c>
      <c r="AC12" s="3">
        <v>0.04</v>
      </c>
      <c r="AD12" s="3">
        <f t="shared" ca="1" si="2"/>
        <v>265.90786719361193</v>
      </c>
      <c r="AE12" s="3">
        <f t="shared" ca="1" si="14"/>
        <v>270.98227841760581</v>
      </c>
      <c r="AF12" s="3"/>
    </row>
    <row r="13" spans="1:32" ht="15.6">
      <c r="A13" s="3">
        <v>10</v>
      </c>
      <c r="B13" s="3">
        <v>4.4999999999999998E-2</v>
      </c>
      <c r="C13" s="3">
        <f t="shared" si="3"/>
        <v>2</v>
      </c>
      <c r="D13" s="3">
        <f t="shared" si="4"/>
        <v>3</v>
      </c>
      <c r="E13" s="3">
        <f t="shared" si="5"/>
        <v>-2.45029690981724E-16</v>
      </c>
      <c r="F13" s="3">
        <f t="shared" ca="1" si="6"/>
        <v>-1.4883816655791888E-15</v>
      </c>
      <c r="G13" s="3">
        <f t="shared" ca="1" si="7"/>
        <v>0</v>
      </c>
      <c r="H13" s="3">
        <f t="shared" ca="1" si="8"/>
        <v>0.53227841760583972</v>
      </c>
      <c r="I13" s="3">
        <f t="shared" si="0"/>
        <v>270.45</v>
      </c>
      <c r="J13" s="3">
        <f t="shared" ca="1" si="9"/>
        <v>270.98227841760581</v>
      </c>
      <c r="K13" s="3">
        <f t="shared" ca="1" si="10"/>
        <v>274.747589116992</v>
      </c>
      <c r="L13" s="3">
        <v>267.52524282428249</v>
      </c>
      <c r="M13" s="3">
        <f t="shared" si="11"/>
        <v>269.32924282428246</v>
      </c>
      <c r="X13" s="3">
        <v>10</v>
      </c>
      <c r="Y13" s="3">
        <f t="shared" si="1"/>
        <v>4.4999999999999998E-2</v>
      </c>
      <c r="Z13" s="4">
        <f t="shared" si="12"/>
        <v>267.52524282428249</v>
      </c>
      <c r="AA13" s="4">
        <f t="shared" si="13"/>
        <v>269.32924282428246</v>
      </c>
      <c r="AB13" s="3">
        <v>10</v>
      </c>
      <c r="AC13" s="3">
        <v>4.4999999999999998E-2</v>
      </c>
      <c r="AD13" s="3">
        <f t="shared" ca="1" si="2"/>
        <v>270.98227841760581</v>
      </c>
      <c r="AE13" s="3">
        <f t="shared" ca="1" si="14"/>
        <v>274.747589116992</v>
      </c>
      <c r="AF13" s="3"/>
    </row>
    <row r="14" spans="1:32" ht="15.6">
      <c r="A14" s="3">
        <v>11</v>
      </c>
      <c r="B14" s="3">
        <v>0.05</v>
      </c>
      <c r="C14" s="3">
        <f t="shared" si="3"/>
        <v>2</v>
      </c>
      <c r="D14" s="3">
        <f t="shared" si="4"/>
        <v>4</v>
      </c>
      <c r="E14" s="3">
        <f t="shared" si="5"/>
        <v>0.58778525229247214</v>
      </c>
      <c r="F14" s="3">
        <f t="shared" ca="1" si="6"/>
        <v>3.3277372802521814</v>
      </c>
      <c r="G14" s="3">
        <f t="shared" ca="1" si="7"/>
        <v>0</v>
      </c>
      <c r="H14" s="3">
        <f t="shared" ca="1" si="8"/>
        <v>0.91985183673980919</v>
      </c>
      <c r="I14" s="3">
        <f t="shared" si="0"/>
        <v>270.5</v>
      </c>
      <c r="J14" s="3">
        <f t="shared" ca="1" si="9"/>
        <v>274.747589116992</v>
      </c>
      <c r="K14" s="3">
        <f t="shared" ca="1" si="10"/>
        <v>276.75357245100645</v>
      </c>
      <c r="L14" s="3">
        <v>269.32924282428246</v>
      </c>
      <c r="M14" s="3">
        <f t="shared" si="11"/>
        <v>270.55524282428246</v>
      </c>
      <c r="X14" s="3">
        <v>11</v>
      </c>
      <c r="Y14" s="3">
        <f t="shared" si="1"/>
        <v>0.05</v>
      </c>
      <c r="Z14" s="4">
        <f t="shared" si="12"/>
        <v>269.32924282428246</v>
      </c>
      <c r="AA14" s="4">
        <f t="shared" si="13"/>
        <v>270.55524282428246</v>
      </c>
      <c r="AB14" s="3">
        <v>11</v>
      </c>
      <c r="AC14" s="3">
        <v>0.05</v>
      </c>
      <c r="AD14" s="3">
        <f t="shared" ca="1" si="2"/>
        <v>274.747589116992</v>
      </c>
      <c r="AE14" s="3">
        <f t="shared" ca="1" si="14"/>
        <v>276.75357245100645</v>
      </c>
      <c r="AF14" s="3"/>
    </row>
    <row r="15" spans="1:32" ht="15.6">
      <c r="A15" s="3">
        <v>12</v>
      </c>
      <c r="B15" s="3">
        <v>5.5E-2</v>
      </c>
      <c r="C15" s="3">
        <f t="shared" si="3"/>
        <v>2</v>
      </c>
      <c r="D15" s="3">
        <f t="shared" si="4"/>
        <v>5</v>
      </c>
      <c r="E15" s="3">
        <f t="shared" si="5"/>
        <v>0.95105651629515353</v>
      </c>
      <c r="F15" s="3">
        <f t="shared" ca="1" si="6"/>
        <v>6.0297920333668378</v>
      </c>
      <c r="G15" s="3">
        <f t="shared" ca="1" si="7"/>
        <v>0</v>
      </c>
      <c r="H15" s="3">
        <f t="shared" ca="1" si="8"/>
        <v>0.17378041763960528</v>
      </c>
      <c r="I15" s="3">
        <f t="shared" si="0"/>
        <v>270.55</v>
      </c>
      <c r="J15" s="3">
        <f t="shared" ca="1" si="9"/>
        <v>276.75357245100645</v>
      </c>
      <c r="K15" s="3">
        <f t="shared" ca="1" si="10"/>
        <v>276.94519932655032</v>
      </c>
      <c r="L15" s="3">
        <v>270.55524282428246</v>
      </c>
      <c r="M15" s="3">
        <f t="shared" si="11"/>
        <v>272.21524282428248</v>
      </c>
      <c r="X15" s="3">
        <v>12</v>
      </c>
      <c r="Y15" s="3">
        <f t="shared" si="1"/>
        <v>5.5E-2</v>
      </c>
      <c r="Z15" s="4">
        <f t="shared" si="12"/>
        <v>270.55524282428246</v>
      </c>
      <c r="AA15" s="4">
        <f t="shared" si="13"/>
        <v>272.21524282428248</v>
      </c>
      <c r="AB15" s="3">
        <v>12</v>
      </c>
      <c r="AC15" s="3">
        <v>5.5E-2</v>
      </c>
      <c r="AD15" s="3">
        <f t="shared" ca="1" si="2"/>
        <v>276.75357245100645</v>
      </c>
      <c r="AE15" s="3">
        <f t="shared" ca="1" si="14"/>
        <v>276.94519932655032</v>
      </c>
      <c r="AF15" s="3"/>
    </row>
    <row r="16" spans="1:32" ht="15.6">
      <c r="A16" s="3">
        <v>13</v>
      </c>
      <c r="B16" s="3">
        <v>0.06</v>
      </c>
      <c r="C16" s="3">
        <f t="shared" si="3"/>
        <v>2</v>
      </c>
      <c r="D16" s="3">
        <f t="shared" si="4"/>
        <v>6</v>
      </c>
      <c r="E16" s="3">
        <f t="shared" si="5"/>
        <v>0.95105651629515364</v>
      </c>
      <c r="F16" s="3">
        <f t="shared" ca="1" si="6"/>
        <v>5.5326239708318408</v>
      </c>
      <c r="G16" s="3">
        <f t="shared" ca="1" si="7"/>
        <v>0</v>
      </c>
      <c r="H16" s="3">
        <f t="shared" ca="1" si="8"/>
        <v>0.81257535571844786</v>
      </c>
      <c r="I16" s="3">
        <f t="shared" si="0"/>
        <v>270.60000000000002</v>
      </c>
      <c r="J16" s="3">
        <f t="shared" ca="1" si="9"/>
        <v>276.94519932655032</v>
      </c>
      <c r="K16" s="3">
        <f t="shared" ca="1" si="10"/>
        <v>273.64988865998208</v>
      </c>
      <c r="L16" s="3">
        <v>272.21524282428248</v>
      </c>
      <c r="M16" s="3">
        <f t="shared" si="11"/>
        <v>272.76824282428248</v>
      </c>
      <c r="X16" s="3">
        <v>13</v>
      </c>
      <c r="Y16" s="3">
        <f t="shared" si="1"/>
        <v>0.06</v>
      </c>
      <c r="Z16" s="4">
        <f t="shared" si="12"/>
        <v>272.21524282428248</v>
      </c>
      <c r="AA16" s="4">
        <f t="shared" si="13"/>
        <v>272.76824282428248</v>
      </c>
      <c r="AB16" s="3">
        <v>13</v>
      </c>
      <c r="AC16" s="3">
        <v>0.06</v>
      </c>
      <c r="AD16" s="3">
        <f t="shared" ca="1" si="2"/>
        <v>276.94519932655032</v>
      </c>
      <c r="AE16" s="3">
        <f t="shared" ca="1" si="14"/>
        <v>273.64988865998208</v>
      </c>
      <c r="AF16" s="3"/>
    </row>
    <row r="17" spans="1:32" ht="15.6">
      <c r="A17" s="3">
        <v>14</v>
      </c>
      <c r="B17" s="3">
        <v>6.5000000000000002E-2</v>
      </c>
      <c r="C17" s="3">
        <f t="shared" si="3"/>
        <v>2</v>
      </c>
      <c r="D17" s="3">
        <f t="shared" si="4"/>
        <v>7</v>
      </c>
      <c r="E17" s="3">
        <f t="shared" si="5"/>
        <v>0.58778525229247336</v>
      </c>
      <c r="F17" s="3">
        <f t="shared" ca="1" si="6"/>
        <v>2.2908465470794157</v>
      </c>
      <c r="G17" s="3">
        <f t="shared" ca="1" si="7"/>
        <v>0</v>
      </c>
      <c r="H17" s="3">
        <f t="shared" ca="1" si="8"/>
        <v>0.70904211290271513</v>
      </c>
      <c r="I17" s="3">
        <f t="shared" si="0"/>
        <v>270.64999999999998</v>
      </c>
      <c r="J17" s="3">
        <f t="shared" ca="1" si="9"/>
        <v>273.64988865998208</v>
      </c>
      <c r="K17" s="3">
        <f t="shared" ca="1" si="10"/>
        <v>270.60402772853166</v>
      </c>
      <c r="L17" s="3">
        <v>272.76824282428248</v>
      </c>
      <c r="M17" s="3">
        <f t="shared" si="11"/>
        <v>273.34524282428248</v>
      </c>
      <c r="X17" s="3">
        <v>14</v>
      </c>
      <c r="Y17" s="3">
        <f t="shared" si="1"/>
        <v>6.5000000000000002E-2</v>
      </c>
      <c r="Z17" s="4">
        <f t="shared" si="12"/>
        <v>272.76824282428248</v>
      </c>
      <c r="AA17" s="4">
        <f t="shared" si="13"/>
        <v>273.34524282428248</v>
      </c>
      <c r="AB17" s="3">
        <v>14</v>
      </c>
      <c r="AC17" s="3">
        <v>6.5000000000000002E-2</v>
      </c>
      <c r="AD17" s="3">
        <f t="shared" ca="1" si="2"/>
        <v>273.64988865998208</v>
      </c>
      <c r="AE17" s="3">
        <f t="shared" ca="1" si="14"/>
        <v>270.60402772853166</v>
      </c>
      <c r="AF17" s="3"/>
    </row>
    <row r="18" spans="1:32" ht="15.6">
      <c r="A18" s="3">
        <v>15</v>
      </c>
      <c r="B18" s="3">
        <v>7.0000000000000007E-2</v>
      </c>
      <c r="C18" s="3">
        <f t="shared" si="3"/>
        <v>3</v>
      </c>
      <c r="D18" s="3">
        <f t="shared" si="4"/>
        <v>1</v>
      </c>
      <c r="E18" s="3">
        <f t="shared" si="5"/>
        <v>3.67544536472586E-16</v>
      </c>
      <c r="F18" s="3">
        <f t="shared" ca="1" si="6"/>
        <v>2.1387229564903042E-15</v>
      </c>
      <c r="G18" s="3">
        <f t="shared" ca="1" si="7"/>
        <v>0</v>
      </c>
      <c r="H18" s="3">
        <f t="shared" ca="1" si="8"/>
        <v>-9.5972271468325848E-2</v>
      </c>
      <c r="I18" s="3">
        <f t="shared" si="0"/>
        <v>270.7</v>
      </c>
      <c r="J18" s="3">
        <f t="shared" ca="1" si="9"/>
        <v>270.60402772853166</v>
      </c>
      <c r="K18" s="3">
        <f t="shared" ca="1" si="10"/>
        <v>266.1145544911721</v>
      </c>
      <c r="L18" s="3">
        <v>273.34524282428248</v>
      </c>
      <c r="M18" s="3">
        <f t="shared" si="11"/>
        <v>270.65224282428244</v>
      </c>
      <c r="X18" s="3">
        <v>15</v>
      </c>
      <c r="Y18" s="3">
        <f t="shared" si="1"/>
        <v>7.0000000000000007E-2</v>
      </c>
      <c r="Z18" s="4">
        <f t="shared" si="12"/>
        <v>273.34524282428248</v>
      </c>
      <c r="AA18" s="4">
        <f t="shared" si="13"/>
        <v>270.65224282428244</v>
      </c>
      <c r="AB18" s="3">
        <v>15</v>
      </c>
      <c r="AC18" s="3">
        <v>7.0000000000000007E-2</v>
      </c>
      <c r="AD18" s="3">
        <f t="shared" ca="1" si="2"/>
        <v>270.60402772853166</v>
      </c>
      <c r="AE18" s="3">
        <f t="shared" ca="1" si="14"/>
        <v>266.1145544911721</v>
      </c>
      <c r="AF18" s="3"/>
    </row>
    <row r="19" spans="1:32" ht="15.6">
      <c r="A19" s="3">
        <v>16</v>
      </c>
      <c r="B19" s="3">
        <v>7.4999999999999997E-2</v>
      </c>
      <c r="C19" s="3">
        <f t="shared" si="3"/>
        <v>3</v>
      </c>
      <c r="D19" s="3">
        <f t="shared" si="4"/>
        <v>2</v>
      </c>
      <c r="E19" s="3">
        <f t="shared" si="5"/>
        <v>-0.5877852522924728</v>
      </c>
      <c r="F19" s="3">
        <f t="shared" ca="1" si="6"/>
        <v>-3.3574665800296799</v>
      </c>
      <c r="G19" s="3">
        <f t="shared" ca="1" si="7"/>
        <v>0</v>
      </c>
      <c r="H19" s="3">
        <f t="shared" ca="1" si="8"/>
        <v>-1.2779789287981931</v>
      </c>
      <c r="I19" s="3">
        <f t="shared" si="0"/>
        <v>270.75</v>
      </c>
      <c r="J19" s="3">
        <f t="shared" ca="1" si="9"/>
        <v>266.1145544911721</v>
      </c>
      <c r="K19" s="3">
        <f t="shared" ca="1" si="10"/>
        <v>268.6328662779589</v>
      </c>
      <c r="L19" s="3">
        <v>270.65224282428244</v>
      </c>
      <c r="M19" s="3">
        <f t="shared" si="11"/>
        <v>268.34324282428247</v>
      </c>
      <c r="X19" s="3">
        <v>16</v>
      </c>
      <c r="Y19" s="3">
        <f t="shared" si="1"/>
        <v>7.4999999999999997E-2</v>
      </c>
      <c r="Z19" s="4">
        <f t="shared" si="12"/>
        <v>270.65224282428244</v>
      </c>
      <c r="AA19" s="4">
        <f t="shared" si="13"/>
        <v>268.34324282428247</v>
      </c>
      <c r="AB19" s="3">
        <v>16</v>
      </c>
      <c r="AC19" s="3">
        <v>7.4999999999999997E-2</v>
      </c>
      <c r="AD19" s="3">
        <f t="shared" ca="1" si="2"/>
        <v>266.1145544911721</v>
      </c>
      <c r="AE19" s="3">
        <f t="shared" ca="1" si="14"/>
        <v>268.6328662779589</v>
      </c>
      <c r="AF19" s="3"/>
    </row>
    <row r="20" spans="1:32" ht="15.6">
      <c r="A20" s="3">
        <v>17</v>
      </c>
      <c r="B20" s="3">
        <v>0.08</v>
      </c>
      <c r="C20" s="3">
        <f t="shared" si="3"/>
        <v>3</v>
      </c>
      <c r="D20" s="3">
        <f t="shared" si="4"/>
        <v>3</v>
      </c>
      <c r="E20" s="3">
        <f t="shared" si="5"/>
        <v>-0.95105651629515342</v>
      </c>
      <c r="F20" s="3">
        <f t="shared" ca="1" si="6"/>
        <v>-3.4615558619588005</v>
      </c>
      <c r="G20" s="3">
        <f t="shared" ca="1" si="7"/>
        <v>0</v>
      </c>
      <c r="H20" s="3">
        <f t="shared" ca="1" si="8"/>
        <v>1.2944221399177094</v>
      </c>
      <c r="I20" s="3">
        <f t="shared" si="0"/>
        <v>270.8</v>
      </c>
      <c r="J20" s="3">
        <f t="shared" ca="1" si="9"/>
        <v>268.6328662779589</v>
      </c>
      <c r="K20" s="3">
        <f t="shared" ca="1" si="10"/>
        <v>265.89612683988753</v>
      </c>
      <c r="L20" s="3">
        <v>268.34324282428247</v>
      </c>
      <c r="M20" s="3">
        <f t="shared" si="11"/>
        <v>267.04424282428243</v>
      </c>
      <c r="X20" s="3">
        <v>17</v>
      </c>
      <c r="Y20" s="3">
        <f t="shared" si="1"/>
        <v>0.08</v>
      </c>
      <c r="Z20" s="4">
        <f t="shared" si="12"/>
        <v>268.34324282428247</v>
      </c>
      <c r="AA20" s="4">
        <f t="shared" si="13"/>
        <v>267.04424282428243</v>
      </c>
      <c r="AB20" s="3">
        <v>17</v>
      </c>
      <c r="AC20" s="3">
        <v>0.08</v>
      </c>
      <c r="AD20" s="3">
        <f t="shared" ca="1" si="2"/>
        <v>268.6328662779589</v>
      </c>
      <c r="AE20" s="3">
        <f t="shared" ca="1" si="14"/>
        <v>265.89612683988753</v>
      </c>
      <c r="AF20" s="3"/>
    </row>
    <row r="21" spans="1:32" ht="15.6">
      <c r="A21" s="3">
        <v>18</v>
      </c>
      <c r="B21" s="3">
        <v>8.5000000000000006E-2</v>
      </c>
      <c r="C21" s="3">
        <f t="shared" si="3"/>
        <v>3</v>
      </c>
      <c r="D21" s="3">
        <f t="shared" si="4"/>
        <v>4</v>
      </c>
      <c r="E21" s="3">
        <f t="shared" si="5"/>
        <v>-0.95105651629515375</v>
      </c>
      <c r="F21" s="3">
        <f t="shared" ca="1" si="6"/>
        <v>-4.9730149061441065</v>
      </c>
      <c r="G21" s="3">
        <f t="shared" ca="1" si="7"/>
        <v>0</v>
      </c>
      <c r="H21" s="3">
        <f t="shared" ca="1" si="8"/>
        <v>1.914174603158468E-2</v>
      </c>
      <c r="I21" s="3">
        <f t="shared" si="0"/>
        <v>270.85000000000002</v>
      </c>
      <c r="J21" s="3">
        <f t="shared" ca="1" si="9"/>
        <v>265.89612683988753</v>
      </c>
      <c r="K21" s="3">
        <f t="shared" ca="1" si="10"/>
        <v>267.83251052421815</v>
      </c>
      <c r="L21" s="3">
        <v>267.04424282428243</v>
      </c>
      <c r="M21" s="3">
        <f t="shared" si="11"/>
        <v>266.80324282428245</v>
      </c>
      <c r="X21" s="3">
        <v>18</v>
      </c>
      <c r="Y21" s="3">
        <f t="shared" si="1"/>
        <v>8.5000000000000006E-2</v>
      </c>
      <c r="Z21" s="4">
        <f t="shared" si="12"/>
        <v>267.04424282428243</v>
      </c>
      <c r="AA21" s="4">
        <f t="shared" si="13"/>
        <v>266.80324282428245</v>
      </c>
      <c r="AB21" s="3">
        <v>18</v>
      </c>
      <c r="AC21" s="3">
        <v>8.5000000000000006E-2</v>
      </c>
      <c r="AD21" s="3">
        <f t="shared" ca="1" si="2"/>
        <v>265.89612683988753</v>
      </c>
      <c r="AE21" s="3">
        <f t="shared" ca="1" si="14"/>
        <v>267.83251052421815</v>
      </c>
      <c r="AF21" s="3"/>
    </row>
    <row r="22" spans="1:32" ht="15.6">
      <c r="A22" s="3">
        <v>19</v>
      </c>
      <c r="B22" s="3">
        <v>0.09</v>
      </c>
      <c r="C22" s="3">
        <f t="shared" si="3"/>
        <v>3</v>
      </c>
      <c r="D22" s="3">
        <f t="shared" si="4"/>
        <v>5</v>
      </c>
      <c r="E22" s="3">
        <f t="shared" si="5"/>
        <v>-0.58778525229247347</v>
      </c>
      <c r="F22" s="3">
        <f t="shared" ca="1" si="6"/>
        <v>-2.377126213883062</v>
      </c>
      <c r="G22" s="3">
        <f t="shared" ca="1" si="7"/>
        <v>0</v>
      </c>
      <c r="H22" s="3">
        <f t="shared" ca="1" si="8"/>
        <v>-0.69036326189876918</v>
      </c>
      <c r="I22" s="3">
        <f t="shared" si="0"/>
        <v>270.89999999999998</v>
      </c>
      <c r="J22" s="3">
        <f t="shared" ca="1" si="9"/>
        <v>267.83251052421815</v>
      </c>
      <c r="K22" s="3">
        <f t="shared" ca="1" si="10"/>
        <v>269.24819886102739</v>
      </c>
      <c r="L22" s="3">
        <v>266.80324282428245</v>
      </c>
      <c r="M22" s="3">
        <f t="shared" si="11"/>
        <v>267.76624282428247</v>
      </c>
      <c r="X22" s="3">
        <v>19</v>
      </c>
      <c r="Y22" s="3">
        <f t="shared" si="1"/>
        <v>0.09</v>
      </c>
      <c r="Z22" s="4">
        <f t="shared" si="12"/>
        <v>266.80324282428245</v>
      </c>
      <c r="AA22" s="4">
        <f t="shared" si="13"/>
        <v>267.76624282428247</v>
      </c>
      <c r="AB22" s="3">
        <v>19</v>
      </c>
      <c r="AC22" s="3">
        <v>0.09</v>
      </c>
      <c r="AD22" s="3">
        <f t="shared" ca="1" si="2"/>
        <v>267.83251052421815</v>
      </c>
      <c r="AE22" s="3">
        <f t="shared" ca="1" si="14"/>
        <v>269.24819886102739</v>
      </c>
      <c r="AF22" s="3"/>
    </row>
    <row r="23" spans="1:32" ht="15.6">
      <c r="A23" s="3">
        <v>20</v>
      </c>
      <c r="B23" s="3">
        <v>9.5000000000000001E-2</v>
      </c>
      <c r="C23" s="3">
        <f t="shared" si="3"/>
        <v>3</v>
      </c>
      <c r="D23" s="3">
        <f t="shared" si="4"/>
        <v>6</v>
      </c>
      <c r="E23" s="3">
        <f t="shared" si="5"/>
        <v>-4.90059381963448E-16</v>
      </c>
      <c r="F23" s="3">
        <f t="shared" ca="1" si="6"/>
        <v>-3.2173102322525424E-15</v>
      </c>
      <c r="G23" s="3">
        <f t="shared" ca="1" si="7"/>
        <v>0</v>
      </c>
      <c r="H23" s="3">
        <f t="shared" ca="1" si="8"/>
        <v>-1.7018011389726184</v>
      </c>
      <c r="I23" s="3">
        <f t="shared" si="0"/>
        <v>270.95</v>
      </c>
      <c r="J23" s="3">
        <f t="shared" ca="1" si="9"/>
        <v>269.24819886102739</v>
      </c>
      <c r="K23" s="3">
        <f t="shared" ca="1" si="10"/>
        <v>272.58061874073934</v>
      </c>
      <c r="L23" s="3">
        <v>267.76624282428247</v>
      </c>
      <c r="M23" s="3">
        <f t="shared" si="11"/>
        <v>269.83424282428246</v>
      </c>
      <c r="X23" s="3">
        <v>20</v>
      </c>
      <c r="Y23" s="3">
        <f t="shared" si="1"/>
        <v>9.5000000000000001E-2</v>
      </c>
      <c r="Z23" s="4">
        <f t="shared" si="12"/>
        <v>267.76624282428247</v>
      </c>
      <c r="AA23" s="4">
        <f t="shared" si="13"/>
        <v>269.83424282428246</v>
      </c>
      <c r="AB23" s="3">
        <v>20</v>
      </c>
      <c r="AC23" s="3">
        <v>9.5000000000000001E-2</v>
      </c>
      <c r="AD23" s="3">
        <f t="shared" ca="1" si="2"/>
        <v>269.24819886102739</v>
      </c>
      <c r="AE23" s="3">
        <f t="shared" ca="1" si="14"/>
        <v>272.58061874073934</v>
      </c>
      <c r="AF23" s="3"/>
    </row>
    <row r="24" spans="1:32" ht="15.6">
      <c r="A24" s="3">
        <v>21</v>
      </c>
      <c r="B24" s="3">
        <v>0.1</v>
      </c>
      <c r="C24" s="3">
        <f t="shared" si="3"/>
        <v>3</v>
      </c>
      <c r="D24" s="3">
        <f t="shared" si="4"/>
        <v>7</v>
      </c>
      <c r="E24" s="3">
        <f t="shared" si="5"/>
        <v>0.58778525229247269</v>
      </c>
      <c r="F24" s="3">
        <f t="shared" ca="1" si="6"/>
        <v>2.5651218603982144</v>
      </c>
      <c r="G24" s="3">
        <f t="shared" ca="1" si="7"/>
        <v>0</v>
      </c>
      <c r="H24" s="3">
        <f t="shared" ca="1" si="8"/>
        <v>-0.98450311965884962</v>
      </c>
      <c r="I24" s="3">
        <f t="shared" si="0"/>
        <v>271</v>
      </c>
      <c r="J24" s="3">
        <f t="shared" ca="1" si="9"/>
        <v>272.58061874073934</v>
      </c>
      <c r="K24" s="3">
        <f t="shared" ca="1" si="10"/>
        <v>275.63026806865912</v>
      </c>
      <c r="L24" s="3">
        <v>269.83424282428246</v>
      </c>
      <c r="M24" s="3">
        <f t="shared" si="11"/>
        <v>273.68224282428247</v>
      </c>
      <c r="X24" s="3">
        <v>21</v>
      </c>
      <c r="Y24" s="3">
        <f t="shared" si="1"/>
        <v>0.1</v>
      </c>
      <c r="Z24" s="4">
        <f t="shared" si="12"/>
        <v>269.83424282428246</v>
      </c>
      <c r="AA24" s="4">
        <f t="shared" si="13"/>
        <v>273.68224282428247</v>
      </c>
      <c r="AB24" s="3">
        <v>21</v>
      </c>
      <c r="AC24" s="3">
        <v>0.1</v>
      </c>
      <c r="AD24" s="3">
        <f t="shared" ca="1" si="2"/>
        <v>272.58061874073934</v>
      </c>
      <c r="AE24" s="3">
        <f t="shared" ca="1" si="14"/>
        <v>275.63026806865912</v>
      </c>
      <c r="AF24" s="3"/>
    </row>
    <row r="25" spans="1:32" ht="15.6">
      <c r="A25" s="3">
        <v>22</v>
      </c>
      <c r="B25" s="3">
        <v>0.105</v>
      </c>
      <c r="C25" s="3">
        <f t="shared" si="3"/>
        <v>4</v>
      </c>
      <c r="D25" s="3">
        <f t="shared" si="4"/>
        <v>1</v>
      </c>
      <c r="E25" s="3">
        <f t="shared" si="5"/>
        <v>0.95105651629515287</v>
      </c>
      <c r="F25" s="3">
        <f t="shared" ca="1" si="6"/>
        <v>4.7345953884985654</v>
      </c>
      <c r="G25" s="3">
        <f t="shared" ca="1" si="7"/>
        <v>0</v>
      </c>
      <c r="H25" s="3">
        <f t="shared" ca="1" si="8"/>
        <v>-0.15432731983948528</v>
      </c>
      <c r="I25" s="3">
        <f t="shared" si="0"/>
        <v>271.05</v>
      </c>
      <c r="J25" s="3">
        <f t="shared" ca="1" si="9"/>
        <v>275.63026806865912</v>
      </c>
      <c r="K25" s="3">
        <f t="shared" ca="1" si="10"/>
        <v>278.0912105457428</v>
      </c>
      <c r="L25" s="3">
        <v>273.68224282428247</v>
      </c>
      <c r="M25" s="3">
        <f t="shared" si="11"/>
        <v>275.07724282428245</v>
      </c>
      <c r="X25" s="3">
        <v>22</v>
      </c>
      <c r="Y25" s="3">
        <f t="shared" si="1"/>
        <v>0.105</v>
      </c>
      <c r="Z25" s="4">
        <f t="shared" si="12"/>
        <v>273.68224282428247</v>
      </c>
      <c r="AA25" s="4">
        <f t="shared" si="13"/>
        <v>275.07724282428245</v>
      </c>
      <c r="AB25" s="3">
        <v>22</v>
      </c>
      <c r="AC25" s="3">
        <v>0.105</v>
      </c>
      <c r="AD25" s="3">
        <f t="shared" ca="1" si="2"/>
        <v>275.63026806865912</v>
      </c>
      <c r="AE25" s="3">
        <f t="shared" ca="1" si="14"/>
        <v>278.0912105457428</v>
      </c>
      <c r="AF25" s="3"/>
    </row>
    <row r="26" spans="1:32" ht="15.6">
      <c r="A26" s="3">
        <v>23</v>
      </c>
      <c r="B26" s="3">
        <v>0.11</v>
      </c>
      <c r="C26" s="3">
        <f t="shared" si="3"/>
        <v>4</v>
      </c>
      <c r="D26" s="3">
        <f t="shared" si="4"/>
        <v>2</v>
      </c>
      <c r="E26" s="3">
        <f t="shared" si="5"/>
        <v>0.95105651629515375</v>
      </c>
      <c r="F26" s="3">
        <f t="shared" ca="1" si="6"/>
        <v>4.1580828858637666</v>
      </c>
      <c r="G26" s="3">
        <f t="shared" ca="1" si="7"/>
        <v>0</v>
      </c>
      <c r="H26" s="3">
        <f t="shared" ca="1" si="8"/>
        <v>2.8331276598790298</v>
      </c>
      <c r="I26" s="3">
        <f t="shared" si="0"/>
        <v>271.10000000000002</v>
      </c>
      <c r="J26" s="3">
        <f t="shared" ca="1" si="9"/>
        <v>278.0912105457428</v>
      </c>
      <c r="K26" s="3">
        <f t="shared" ca="1" si="10"/>
        <v>274.56382436914845</v>
      </c>
      <c r="L26" s="3">
        <v>275.07724282428245</v>
      </c>
      <c r="M26" s="3">
        <f t="shared" si="11"/>
        <v>275.65424282428245</v>
      </c>
      <c r="X26" s="3">
        <v>23</v>
      </c>
      <c r="Y26" s="3">
        <f t="shared" si="1"/>
        <v>0.11</v>
      </c>
      <c r="Z26" s="4">
        <f t="shared" si="12"/>
        <v>275.07724282428245</v>
      </c>
      <c r="AA26" s="4">
        <f t="shared" si="13"/>
        <v>275.65424282428245</v>
      </c>
      <c r="AB26" s="3">
        <v>23</v>
      </c>
      <c r="AC26" s="3">
        <v>0.11</v>
      </c>
      <c r="AD26" s="3">
        <f t="shared" ca="1" si="2"/>
        <v>278.0912105457428</v>
      </c>
      <c r="AE26" s="3">
        <f t="shared" ca="1" si="14"/>
        <v>274.56382436914845</v>
      </c>
      <c r="AF26" s="3"/>
    </row>
    <row r="27" spans="1:32" ht="15.6">
      <c r="A27" s="3">
        <v>24</v>
      </c>
      <c r="B27" s="3">
        <v>0.115</v>
      </c>
      <c r="C27" s="3">
        <f t="shared" si="3"/>
        <v>4</v>
      </c>
      <c r="D27" s="3">
        <f t="shared" si="4"/>
        <v>3</v>
      </c>
      <c r="E27" s="3">
        <f t="shared" si="5"/>
        <v>0.58778525229247358</v>
      </c>
      <c r="F27" s="3">
        <f t="shared" ca="1" si="6"/>
        <v>3.3847275361795734</v>
      </c>
      <c r="G27" s="3">
        <f t="shared" ca="1" si="7"/>
        <v>0</v>
      </c>
      <c r="H27" s="3">
        <f t="shared" ca="1" si="8"/>
        <v>2.9096832968882623E-2</v>
      </c>
      <c r="I27" s="3">
        <f t="shared" si="0"/>
        <v>271.14999999999998</v>
      </c>
      <c r="J27" s="3">
        <f t="shared" ca="1" si="9"/>
        <v>274.56382436914845</v>
      </c>
      <c r="K27" s="3">
        <f t="shared" ca="1" si="10"/>
        <v>270.9935510452159</v>
      </c>
      <c r="L27" s="3">
        <v>275.65424282428245</v>
      </c>
      <c r="M27" s="3">
        <f t="shared" si="11"/>
        <v>272.86424282428248</v>
      </c>
      <c r="X27" s="3">
        <v>24</v>
      </c>
      <c r="Y27" s="3">
        <f t="shared" si="1"/>
        <v>0.115</v>
      </c>
      <c r="Z27" s="4">
        <f t="shared" si="12"/>
        <v>275.65424282428245</v>
      </c>
      <c r="AA27" s="4">
        <f t="shared" si="13"/>
        <v>272.86424282428248</v>
      </c>
      <c r="AB27" s="3">
        <v>24</v>
      </c>
      <c r="AC27" s="3">
        <v>0.115</v>
      </c>
      <c r="AD27" s="3">
        <f t="shared" ca="1" si="2"/>
        <v>274.56382436914845</v>
      </c>
      <c r="AE27" s="3">
        <f t="shared" ca="1" si="14"/>
        <v>270.9935510452159</v>
      </c>
      <c r="AF27" s="3"/>
    </row>
    <row r="28" spans="1:32" ht="15.6">
      <c r="A28" s="3">
        <v>25</v>
      </c>
      <c r="B28" s="3">
        <v>0.12</v>
      </c>
      <c r="C28" s="3">
        <f t="shared" si="3"/>
        <v>4</v>
      </c>
      <c r="D28" s="3">
        <f t="shared" si="4"/>
        <v>4</v>
      </c>
      <c r="E28" s="3">
        <f t="shared" si="5"/>
        <v>6.1257422745431001E-16</v>
      </c>
      <c r="F28" s="3">
        <f t="shared" ca="1" si="6"/>
        <v>4.0186373951035134E-15</v>
      </c>
      <c r="G28" s="3">
        <f t="shared" ca="1" si="7"/>
        <v>0</v>
      </c>
      <c r="H28" s="3">
        <f t="shared" ca="1" si="8"/>
        <v>-0.20644895478409392</v>
      </c>
      <c r="I28" s="3">
        <f t="shared" si="0"/>
        <v>271.2</v>
      </c>
      <c r="J28" s="3">
        <f t="shared" ca="1" si="9"/>
        <v>270.9935510452159</v>
      </c>
      <c r="K28" s="3">
        <f t="shared" ca="1" si="10"/>
        <v>265.44801566771287</v>
      </c>
      <c r="L28" s="3">
        <v>272.86424282428248</v>
      </c>
      <c r="M28" s="3">
        <f t="shared" si="11"/>
        <v>269.90624282428246</v>
      </c>
      <c r="X28" s="3">
        <v>25</v>
      </c>
      <c r="Y28" s="3">
        <f t="shared" si="1"/>
        <v>0.12</v>
      </c>
      <c r="Z28" s="4">
        <f t="shared" si="12"/>
        <v>272.86424282428248</v>
      </c>
      <c r="AA28" s="4">
        <f t="shared" si="13"/>
        <v>269.90624282428246</v>
      </c>
      <c r="AB28" s="3">
        <v>25</v>
      </c>
      <c r="AC28" s="3">
        <v>0.12</v>
      </c>
      <c r="AD28" s="3">
        <f t="shared" ca="1" si="2"/>
        <v>270.9935510452159</v>
      </c>
      <c r="AE28" s="3">
        <f t="shared" ca="1" si="14"/>
        <v>265.44801566771287</v>
      </c>
      <c r="AF28" s="3"/>
    </row>
    <row r="29" spans="1:32" ht="15.6">
      <c r="A29" s="3">
        <v>26</v>
      </c>
      <c r="B29" s="3">
        <v>0.125</v>
      </c>
      <c r="C29" s="3">
        <f t="shared" si="3"/>
        <v>4</v>
      </c>
      <c r="D29" s="3">
        <f t="shared" si="4"/>
        <v>5</v>
      </c>
      <c r="E29" s="3">
        <f t="shared" si="5"/>
        <v>-0.58778525229247258</v>
      </c>
      <c r="F29" s="3">
        <f t="shared" ca="1" si="6"/>
        <v>-3.3195947535357924</v>
      </c>
      <c r="G29" s="3">
        <f t="shared" ca="1" si="7"/>
        <v>0</v>
      </c>
      <c r="H29" s="3">
        <f t="shared" ca="1" si="8"/>
        <v>-2.4823895787513184</v>
      </c>
      <c r="I29" s="3">
        <f t="shared" si="0"/>
        <v>271.25</v>
      </c>
      <c r="J29" s="3">
        <f t="shared" ca="1" si="9"/>
        <v>265.44801566771287</v>
      </c>
      <c r="K29" s="3">
        <f t="shared" ca="1" si="10"/>
        <v>266.30135435168404</v>
      </c>
      <c r="L29" s="3">
        <v>269.90624282428246</v>
      </c>
      <c r="M29" s="3">
        <f t="shared" si="11"/>
        <v>267.62124282428243</v>
      </c>
      <c r="X29" s="3">
        <v>26</v>
      </c>
      <c r="Y29" s="3">
        <f t="shared" si="1"/>
        <v>0.125</v>
      </c>
      <c r="Z29" s="4">
        <f t="shared" si="12"/>
        <v>269.90624282428246</v>
      </c>
      <c r="AA29" s="4">
        <f t="shared" si="13"/>
        <v>267.62124282428243</v>
      </c>
      <c r="AB29" s="3">
        <v>26</v>
      </c>
      <c r="AC29" s="3">
        <v>0.125</v>
      </c>
      <c r="AD29" s="3">
        <f t="shared" ca="1" si="2"/>
        <v>265.44801566771287</v>
      </c>
      <c r="AE29" s="3">
        <f t="shared" ca="1" si="14"/>
        <v>266.30135435168404</v>
      </c>
      <c r="AF29" s="3"/>
    </row>
    <row r="30" spans="1:32" ht="15.6">
      <c r="A30" s="3">
        <v>27</v>
      </c>
      <c r="B30" s="3">
        <v>0.13</v>
      </c>
      <c r="C30" s="3">
        <f t="shared" si="3"/>
        <v>4</v>
      </c>
      <c r="D30" s="3">
        <f t="shared" si="4"/>
        <v>6</v>
      </c>
      <c r="E30" s="3">
        <f t="shared" si="5"/>
        <v>-0.95105651629515342</v>
      </c>
      <c r="F30" s="3">
        <f t="shared" ca="1" si="6"/>
        <v>-4.8254266333446543</v>
      </c>
      <c r="G30" s="3">
        <f t="shared" ca="1" si="7"/>
        <v>0</v>
      </c>
      <c r="H30" s="3">
        <f t="shared" ca="1" si="8"/>
        <v>-0.17321901497133585</v>
      </c>
      <c r="I30" s="3">
        <f t="shared" si="0"/>
        <v>271.3</v>
      </c>
      <c r="J30" s="3">
        <f t="shared" ca="1" si="9"/>
        <v>266.30135435168404</v>
      </c>
      <c r="K30" s="3">
        <f t="shared" ca="1" si="10"/>
        <v>265.86305847674981</v>
      </c>
      <c r="L30" s="3">
        <v>267.62124282428243</v>
      </c>
      <c r="M30" s="3">
        <f t="shared" si="11"/>
        <v>268.43924282428247</v>
      </c>
      <c r="X30" s="3">
        <v>27</v>
      </c>
      <c r="Y30" s="3">
        <f t="shared" si="1"/>
        <v>0.13</v>
      </c>
      <c r="Z30" s="4">
        <f t="shared" si="12"/>
        <v>267.62124282428243</v>
      </c>
      <c r="AA30" s="4">
        <f t="shared" si="13"/>
        <v>268.43924282428247</v>
      </c>
      <c r="AB30" s="3">
        <v>27</v>
      </c>
      <c r="AC30" s="3">
        <v>0.13</v>
      </c>
      <c r="AD30" s="3">
        <f t="shared" ca="1" si="2"/>
        <v>266.30135435168404</v>
      </c>
      <c r="AE30" s="3">
        <f t="shared" ca="1" si="14"/>
        <v>265.86305847674981</v>
      </c>
      <c r="AF30" s="3"/>
    </row>
    <row r="31" spans="1:32" ht="15.6">
      <c r="A31" s="3">
        <v>28</v>
      </c>
      <c r="B31" s="3">
        <v>0.13500000000000001</v>
      </c>
      <c r="C31" s="3">
        <f t="shared" si="3"/>
        <v>4</v>
      </c>
      <c r="D31" s="3">
        <f t="shared" si="4"/>
        <v>7</v>
      </c>
      <c r="E31" s="3">
        <f t="shared" si="5"/>
        <v>-0.95105651629515375</v>
      </c>
      <c r="F31" s="3">
        <f t="shared" ca="1" si="6"/>
        <v>-5.1996212437056641</v>
      </c>
      <c r="G31" s="3">
        <f t="shared" ca="1" si="7"/>
        <v>0</v>
      </c>
      <c r="H31" s="3">
        <f t="shared" ca="1" si="8"/>
        <v>-0.28732027954456607</v>
      </c>
      <c r="I31" s="3">
        <f t="shared" si="0"/>
        <v>271.35000000000002</v>
      </c>
      <c r="J31" s="3">
        <f t="shared" ca="1" si="9"/>
        <v>265.86305847674981</v>
      </c>
      <c r="K31" s="3">
        <f t="shared" ca="1" si="10"/>
        <v>265.98347752037444</v>
      </c>
      <c r="L31" s="3">
        <v>268.43924282428247</v>
      </c>
      <c r="M31" s="3">
        <f t="shared" si="11"/>
        <v>269.66624282428245</v>
      </c>
      <c r="X31" s="3">
        <v>28</v>
      </c>
      <c r="Y31" s="3">
        <f t="shared" si="1"/>
        <v>0.13500000000000001</v>
      </c>
      <c r="Z31" s="4">
        <f t="shared" si="12"/>
        <v>268.43924282428247</v>
      </c>
      <c r="AA31" s="4">
        <f t="shared" si="13"/>
        <v>269.66624282428245</v>
      </c>
      <c r="AB31" s="3">
        <v>28</v>
      </c>
      <c r="AC31" s="3">
        <v>0.13500000000000001</v>
      </c>
      <c r="AD31" s="3">
        <f t="shared" ca="1" si="2"/>
        <v>265.86305847674981</v>
      </c>
      <c r="AE31" s="3">
        <f t="shared" ca="1" si="14"/>
        <v>265.98347752037444</v>
      </c>
      <c r="AF31" s="3"/>
    </row>
    <row r="32" spans="1:32" ht="15.6">
      <c r="A32" s="3">
        <v>29</v>
      </c>
      <c r="B32" s="3">
        <v>0.14000000000000001</v>
      </c>
      <c r="C32" s="3">
        <f t="shared" si="3"/>
        <v>5</v>
      </c>
      <c r="D32" s="3">
        <f t="shared" si="4"/>
        <v>1</v>
      </c>
      <c r="E32" s="3">
        <f t="shared" si="5"/>
        <v>-0.58778525229247369</v>
      </c>
      <c r="F32" s="3">
        <f t="shared" ca="1" si="6"/>
        <v>-3.5546558459813538</v>
      </c>
      <c r="G32" s="3">
        <f t="shared" ca="1" si="7"/>
        <v>0</v>
      </c>
      <c r="H32" s="3">
        <f t="shared" ca="1" si="8"/>
        <v>-1.8618666336442167</v>
      </c>
      <c r="I32" s="3">
        <f t="shared" si="0"/>
        <v>271.39999999999998</v>
      </c>
      <c r="J32" s="3">
        <f t="shared" ca="1" si="9"/>
        <v>265.98347752037444</v>
      </c>
      <c r="K32" s="3">
        <f t="shared" ca="1" si="10"/>
        <v>272.7111322252556</v>
      </c>
      <c r="L32" s="3">
        <v>269.66624282428245</v>
      </c>
      <c r="M32" s="3">
        <f t="shared" si="11"/>
        <v>271.13324282428243</v>
      </c>
      <c r="X32" s="3">
        <v>29</v>
      </c>
      <c r="Y32" s="3">
        <f t="shared" si="1"/>
        <v>0.14000000000000001</v>
      </c>
      <c r="Z32" s="4">
        <f t="shared" si="12"/>
        <v>269.66624282428245</v>
      </c>
      <c r="AA32" s="4">
        <f t="shared" si="13"/>
        <v>271.13324282428243</v>
      </c>
      <c r="AB32" s="3">
        <v>29</v>
      </c>
      <c r="AC32" s="3">
        <v>0.14000000000000001</v>
      </c>
      <c r="AD32" s="3">
        <f t="shared" ca="1" si="2"/>
        <v>265.98347752037444</v>
      </c>
      <c r="AE32" s="3">
        <f t="shared" ca="1" si="14"/>
        <v>272.7111322252556</v>
      </c>
      <c r="AF32" s="3"/>
    </row>
    <row r="33" spans="1:32" ht="15.6">
      <c r="A33" s="3">
        <v>30</v>
      </c>
      <c r="B33" s="3">
        <v>0.14499999999999999</v>
      </c>
      <c r="C33" s="3">
        <f t="shared" si="3"/>
        <v>5</v>
      </c>
      <c r="D33" s="3">
        <f t="shared" si="4"/>
        <v>2</v>
      </c>
      <c r="E33" s="3">
        <f t="shared" si="5"/>
        <v>-7.3508907294517201E-16</v>
      </c>
      <c r="F33" s="3">
        <f t="shared" ca="1" si="6"/>
        <v>-4.144838508249363E-15</v>
      </c>
      <c r="G33" s="3">
        <f t="shared" ca="1" si="7"/>
        <v>0</v>
      </c>
      <c r="H33" s="3">
        <f t="shared" ca="1" si="8"/>
        <v>1.2611322252555919</v>
      </c>
      <c r="I33" s="3">
        <f t="shared" si="0"/>
        <v>271.45</v>
      </c>
      <c r="J33" s="3">
        <f t="shared" ca="1" si="9"/>
        <v>272.7111322252556</v>
      </c>
      <c r="K33" s="3">
        <f t="shared" ca="1" si="10"/>
        <v>274.77390624728241</v>
      </c>
      <c r="L33" s="3">
        <v>271.13324282428243</v>
      </c>
      <c r="M33" s="3">
        <f t="shared" si="11"/>
        <v>273.68224282428247</v>
      </c>
      <c r="X33" s="3">
        <v>30</v>
      </c>
      <c r="Y33" s="3">
        <f t="shared" si="1"/>
        <v>0.14499999999999999</v>
      </c>
      <c r="Z33" s="4">
        <f t="shared" si="12"/>
        <v>271.13324282428243</v>
      </c>
      <c r="AA33" s="4">
        <f t="shared" si="13"/>
        <v>273.68224282428247</v>
      </c>
      <c r="AB33" s="3">
        <v>30</v>
      </c>
      <c r="AC33" s="3">
        <v>0.14499999999999999</v>
      </c>
      <c r="AD33" s="3">
        <f t="shared" ca="1" si="2"/>
        <v>272.7111322252556</v>
      </c>
      <c r="AE33" s="3">
        <f t="shared" ca="1" si="14"/>
        <v>274.77390624728241</v>
      </c>
      <c r="AF33" s="3"/>
    </row>
    <row r="34" spans="1:32" ht="15.6">
      <c r="A34" s="3">
        <v>31</v>
      </c>
      <c r="B34" s="3">
        <v>0.15</v>
      </c>
      <c r="C34" s="3">
        <f t="shared" si="3"/>
        <v>5</v>
      </c>
      <c r="D34" s="3">
        <f t="shared" si="4"/>
        <v>3</v>
      </c>
      <c r="E34" s="3">
        <f t="shared" si="5"/>
        <v>0.58778525229247247</v>
      </c>
      <c r="F34" s="3">
        <f t="shared" ca="1" si="6"/>
        <v>4.3859602136769729</v>
      </c>
      <c r="G34" s="3">
        <f t="shared" ca="1" si="7"/>
        <v>0</v>
      </c>
      <c r="H34" s="3">
        <f t="shared" ca="1" si="8"/>
        <v>-1.1120539663945701</v>
      </c>
      <c r="I34" s="3">
        <f t="shared" si="0"/>
        <v>271.5</v>
      </c>
      <c r="J34" s="3">
        <f t="shared" ca="1" si="9"/>
        <v>274.77390624728241</v>
      </c>
      <c r="K34" s="3">
        <f t="shared" ca="1" si="10"/>
        <v>277.76242138007905</v>
      </c>
      <c r="L34" s="3">
        <v>273.68224282428247</v>
      </c>
      <c r="M34" s="3">
        <f t="shared" si="11"/>
        <v>274.74024282428246</v>
      </c>
      <c r="X34" s="3">
        <v>31</v>
      </c>
      <c r="Y34" s="3">
        <f t="shared" si="1"/>
        <v>0.15</v>
      </c>
      <c r="Z34" s="4">
        <f t="shared" si="12"/>
        <v>273.68224282428247</v>
      </c>
      <c r="AA34" s="4">
        <f t="shared" si="13"/>
        <v>274.74024282428246</v>
      </c>
      <c r="AB34" s="3">
        <v>31</v>
      </c>
      <c r="AC34" s="3">
        <v>0.15</v>
      </c>
      <c r="AD34" s="3">
        <f t="shared" ca="1" si="2"/>
        <v>274.77390624728241</v>
      </c>
      <c r="AE34" s="3">
        <f t="shared" ca="1" si="14"/>
        <v>277.76242138007905</v>
      </c>
      <c r="AF34" s="3"/>
    </row>
    <row r="35" spans="1:32" ht="15.6">
      <c r="A35" s="3">
        <v>32</v>
      </c>
      <c r="B35" s="3">
        <v>0.155</v>
      </c>
      <c r="C35" s="3">
        <f t="shared" si="3"/>
        <v>5</v>
      </c>
      <c r="D35" s="3">
        <f t="shared" si="4"/>
        <v>4</v>
      </c>
      <c r="E35" s="3">
        <f t="shared" si="5"/>
        <v>0.95105651629515331</v>
      </c>
      <c r="F35" s="3">
        <f t="shared" ca="1" si="6"/>
        <v>5.0977576344572464</v>
      </c>
      <c r="G35" s="3">
        <f t="shared" ca="1" si="7"/>
        <v>0</v>
      </c>
      <c r="H35" s="3">
        <f t="shared" ca="1" si="8"/>
        <v>1.1146637456217694</v>
      </c>
      <c r="I35" s="3">
        <f t="shared" si="0"/>
        <v>271.55</v>
      </c>
      <c r="J35" s="3">
        <f t="shared" ca="1" si="9"/>
        <v>277.76242138007905</v>
      </c>
      <c r="K35" s="3">
        <f t="shared" ca="1" si="10"/>
        <v>275.59255987852754</v>
      </c>
      <c r="L35" s="3">
        <v>274.74024282428246</v>
      </c>
      <c r="M35" s="3">
        <f t="shared" si="11"/>
        <v>271.13324282428243</v>
      </c>
      <c r="X35" s="3">
        <v>32</v>
      </c>
      <c r="Y35" s="3">
        <f t="shared" si="1"/>
        <v>0.155</v>
      </c>
      <c r="Z35" s="4">
        <f t="shared" si="12"/>
        <v>274.74024282428246</v>
      </c>
      <c r="AA35" s="4">
        <f t="shared" si="13"/>
        <v>271.13324282428243</v>
      </c>
      <c r="AB35" s="3">
        <v>32</v>
      </c>
      <c r="AC35" s="3">
        <v>0.155</v>
      </c>
      <c r="AD35" s="3">
        <f t="shared" ca="1" si="2"/>
        <v>277.76242138007905</v>
      </c>
      <c r="AE35" s="3">
        <f t="shared" ca="1" si="14"/>
        <v>275.59255987852754</v>
      </c>
      <c r="AF35" s="3"/>
    </row>
    <row r="36" spans="1:32" ht="15.6">
      <c r="A36" s="3">
        <v>33</v>
      </c>
      <c r="B36" s="3">
        <v>0.16</v>
      </c>
      <c r="C36" s="3">
        <f t="shared" si="3"/>
        <v>5</v>
      </c>
      <c r="D36" s="3">
        <f t="shared" si="4"/>
        <v>5</v>
      </c>
      <c r="E36" s="3">
        <f t="shared" si="5"/>
        <v>0.95105651629515386</v>
      </c>
      <c r="F36" s="3">
        <f t="shared" ca="1" si="6"/>
        <v>4.5588270382747922</v>
      </c>
      <c r="G36" s="3">
        <f t="shared" ca="1" si="7"/>
        <v>0</v>
      </c>
      <c r="H36" s="3">
        <f t="shared" ca="1" si="8"/>
        <v>-0.56626715974728792</v>
      </c>
      <c r="I36" s="3">
        <f t="shared" si="0"/>
        <v>271.60000000000002</v>
      </c>
      <c r="J36" s="3">
        <f t="shared" ca="1" si="9"/>
        <v>275.59255987852754</v>
      </c>
      <c r="K36" s="3">
        <f t="shared" ca="1" si="10"/>
        <v>275.45943901252036</v>
      </c>
      <c r="L36" s="3">
        <v>271.13324282428243</v>
      </c>
      <c r="M36" s="3">
        <f t="shared" si="11"/>
        <v>267.11624282428244</v>
      </c>
      <c r="X36" s="3">
        <v>33</v>
      </c>
      <c r="Y36" s="3">
        <f t="shared" ref="Y36:Y67" si="15">B36</f>
        <v>0.16</v>
      </c>
      <c r="Z36" s="4">
        <f t="shared" si="12"/>
        <v>271.13324282428243</v>
      </c>
      <c r="AA36" s="4">
        <f t="shared" si="13"/>
        <v>267.11624282428244</v>
      </c>
      <c r="AB36" s="3">
        <v>33</v>
      </c>
      <c r="AC36" s="3">
        <v>0.16</v>
      </c>
      <c r="AD36" s="3">
        <f t="shared" ref="AD36:AD67" ca="1" si="16">J36</f>
        <v>275.59255987852754</v>
      </c>
      <c r="AE36" s="3">
        <f t="shared" ca="1" si="14"/>
        <v>275.45943901252036</v>
      </c>
      <c r="AF36" s="3"/>
    </row>
    <row r="37" spans="1:32" ht="15.6">
      <c r="A37" s="3">
        <v>34</v>
      </c>
      <c r="B37" s="3">
        <v>0.16500000000000001</v>
      </c>
      <c r="C37" s="3">
        <f t="shared" si="3"/>
        <v>5</v>
      </c>
      <c r="D37" s="3">
        <f t="shared" si="4"/>
        <v>6</v>
      </c>
      <c r="E37" s="3">
        <f t="shared" si="5"/>
        <v>0.5877852522924738</v>
      </c>
      <c r="F37" s="3">
        <f t="shared" ca="1" si="6"/>
        <v>3.2250305637014907</v>
      </c>
      <c r="G37" s="3">
        <f t="shared" ca="1" si="7"/>
        <v>0</v>
      </c>
      <c r="H37" s="3">
        <f t="shared" ca="1" si="8"/>
        <v>0.58440844881887322</v>
      </c>
      <c r="I37" s="3">
        <f t="shared" si="0"/>
        <v>271.64999999999998</v>
      </c>
      <c r="J37" s="3">
        <f t="shared" ca="1" si="9"/>
        <v>275.45943901252036</v>
      </c>
      <c r="K37" s="3">
        <f t="shared" ca="1" si="10"/>
        <v>271.53654747589275</v>
      </c>
      <c r="L37" s="3">
        <v>267.11624282428244</v>
      </c>
      <c r="M37" s="3">
        <f t="shared" si="11"/>
        <v>263.34024282428248</v>
      </c>
      <c r="X37" s="3">
        <v>34</v>
      </c>
      <c r="Y37" s="3">
        <f t="shared" si="15"/>
        <v>0.16500000000000001</v>
      </c>
      <c r="Z37" s="4">
        <f t="shared" si="12"/>
        <v>267.11624282428244</v>
      </c>
      <c r="AA37" s="4">
        <f t="shared" si="13"/>
        <v>263.34024282428248</v>
      </c>
      <c r="AB37" s="3">
        <v>34</v>
      </c>
      <c r="AC37" s="3">
        <v>0.16500000000000001</v>
      </c>
      <c r="AD37" s="3">
        <f t="shared" ca="1" si="16"/>
        <v>275.45943901252036</v>
      </c>
      <c r="AE37" s="3">
        <f t="shared" ca="1" si="14"/>
        <v>271.53654747589275</v>
      </c>
      <c r="AF37" s="3"/>
    </row>
    <row r="38" spans="1:32" ht="15.6">
      <c r="A38" s="3">
        <v>35</v>
      </c>
      <c r="B38" s="3">
        <v>0.17</v>
      </c>
      <c r="C38" s="3">
        <f t="shared" si="3"/>
        <v>5</v>
      </c>
      <c r="D38" s="3">
        <f t="shared" si="4"/>
        <v>7</v>
      </c>
      <c r="E38" s="3">
        <f t="shared" si="5"/>
        <v>8.5760391843603401E-16</v>
      </c>
      <c r="F38" s="3">
        <f t="shared" ca="1" si="6"/>
        <v>4.2175859420194136E-15</v>
      </c>
      <c r="G38" s="3">
        <f t="shared" ca="1" si="7"/>
        <v>0</v>
      </c>
      <c r="H38" s="3">
        <f t="shared" ca="1" si="8"/>
        <v>-0.16345252410723038</v>
      </c>
      <c r="I38" s="3">
        <f t="shared" si="0"/>
        <v>271.7</v>
      </c>
      <c r="J38" s="3">
        <f t="shared" ca="1" si="9"/>
        <v>271.53654747589275</v>
      </c>
      <c r="K38" s="3">
        <f t="shared" ca="1" si="10"/>
        <v>268.53738188934551</v>
      </c>
      <c r="L38" s="3">
        <v>263.34024282428248</v>
      </c>
      <c r="M38" s="3">
        <f t="shared" si="11"/>
        <v>262.61924282428248</v>
      </c>
      <c r="X38" s="3">
        <v>35</v>
      </c>
      <c r="Y38" s="3">
        <f t="shared" si="15"/>
        <v>0.17</v>
      </c>
      <c r="Z38" s="4">
        <f t="shared" si="12"/>
        <v>263.34024282428248</v>
      </c>
      <c r="AA38" s="4">
        <f t="shared" si="13"/>
        <v>262.61924282428248</v>
      </c>
      <c r="AB38" s="3">
        <v>35</v>
      </c>
      <c r="AC38" s="3">
        <v>0.17</v>
      </c>
      <c r="AD38" s="3">
        <f t="shared" ca="1" si="16"/>
        <v>271.53654747589275</v>
      </c>
      <c r="AE38" s="3">
        <f t="shared" ca="1" si="14"/>
        <v>268.53738188934551</v>
      </c>
      <c r="AF38" s="3"/>
    </row>
    <row r="39" spans="1:32" ht="15.6">
      <c r="A39" s="3">
        <v>36</v>
      </c>
      <c r="B39" s="3">
        <v>0.17499999999999999</v>
      </c>
      <c r="C39" s="3">
        <f t="shared" si="3"/>
        <v>6</v>
      </c>
      <c r="D39" s="3">
        <f t="shared" si="4"/>
        <v>1</v>
      </c>
      <c r="E39" s="3">
        <f t="shared" si="5"/>
        <v>-0.58778525229247247</v>
      </c>
      <c r="F39" s="3">
        <f t="shared" ca="1" si="6"/>
        <v>-2.5427217219922822</v>
      </c>
      <c r="G39" s="3">
        <f t="shared" ca="1" si="7"/>
        <v>0</v>
      </c>
      <c r="H39" s="3">
        <f t="shared" ca="1" si="8"/>
        <v>-0.66989638866219048</v>
      </c>
      <c r="I39" s="3">
        <f t="shared" si="0"/>
        <v>271.75</v>
      </c>
      <c r="J39" s="3">
        <f t="shared" ca="1" si="9"/>
        <v>268.53738188934551</v>
      </c>
      <c r="K39" s="3">
        <f t="shared" ca="1" si="10"/>
        <v>265.23337397764107</v>
      </c>
      <c r="L39" s="3">
        <v>262.61924282428248</v>
      </c>
      <c r="M39" s="3">
        <f t="shared" si="11"/>
        <v>264.32624282428247</v>
      </c>
      <c r="X39" s="3">
        <v>36</v>
      </c>
      <c r="Y39" s="3">
        <f t="shared" si="15"/>
        <v>0.17499999999999999</v>
      </c>
      <c r="Z39" s="4">
        <f t="shared" si="12"/>
        <v>262.61924282428248</v>
      </c>
      <c r="AA39" s="4">
        <f t="shared" si="13"/>
        <v>264.32624282428247</v>
      </c>
      <c r="AB39" s="3">
        <v>36</v>
      </c>
      <c r="AC39" s="3">
        <v>0.17499999999999999</v>
      </c>
      <c r="AD39" s="3">
        <f t="shared" ca="1" si="16"/>
        <v>268.53738188934551</v>
      </c>
      <c r="AE39" s="3">
        <f t="shared" ca="1" si="14"/>
        <v>265.23337397764107</v>
      </c>
      <c r="AF39" s="3"/>
    </row>
    <row r="40" spans="1:32" ht="15.6">
      <c r="A40" s="3">
        <v>37</v>
      </c>
      <c r="B40" s="3">
        <v>0.18</v>
      </c>
      <c r="C40" s="3">
        <f t="shared" si="3"/>
        <v>6</v>
      </c>
      <c r="D40" s="3">
        <f t="shared" si="4"/>
        <v>2</v>
      </c>
      <c r="E40" s="3">
        <f t="shared" si="5"/>
        <v>-0.95105651629515331</v>
      </c>
      <c r="F40" s="3">
        <f t="shared" ca="1" si="6"/>
        <v>-5.8730145265227449</v>
      </c>
      <c r="G40" s="3">
        <f t="shared" ca="1" si="7"/>
        <v>0</v>
      </c>
      <c r="H40" s="3">
        <f t="shared" ca="1" si="8"/>
        <v>-0.69361149583620696</v>
      </c>
      <c r="I40" s="3">
        <f t="shared" si="0"/>
        <v>271.8</v>
      </c>
      <c r="J40" s="3">
        <f t="shared" ca="1" si="9"/>
        <v>265.23337397764107</v>
      </c>
      <c r="K40" s="3">
        <f t="shared" ca="1" si="10"/>
        <v>267.68351798811631</v>
      </c>
      <c r="L40" s="3">
        <v>264.32624282428247</v>
      </c>
      <c r="M40" s="3">
        <f t="shared" si="11"/>
        <v>267.04424282428243</v>
      </c>
      <c r="X40" s="3">
        <v>37</v>
      </c>
      <c r="Y40" s="3">
        <f t="shared" si="15"/>
        <v>0.18</v>
      </c>
      <c r="Z40" s="4">
        <f t="shared" si="12"/>
        <v>264.32624282428247</v>
      </c>
      <c r="AA40" s="4">
        <f t="shared" si="13"/>
        <v>267.04424282428243</v>
      </c>
      <c r="AB40" s="3">
        <v>37</v>
      </c>
      <c r="AC40" s="3">
        <v>0.18</v>
      </c>
      <c r="AD40" s="3">
        <f t="shared" ca="1" si="16"/>
        <v>265.23337397764107</v>
      </c>
      <c r="AE40" s="3">
        <f t="shared" ca="1" si="14"/>
        <v>267.68351798811631</v>
      </c>
      <c r="AF40" s="3"/>
    </row>
    <row r="41" spans="1:32" ht="15.6">
      <c r="A41" s="3">
        <v>38</v>
      </c>
      <c r="B41" s="3">
        <v>0.185</v>
      </c>
      <c r="C41" s="3">
        <f t="shared" si="3"/>
        <v>6</v>
      </c>
      <c r="D41" s="3">
        <f t="shared" si="4"/>
        <v>3</v>
      </c>
      <c r="E41" s="3">
        <f t="shared" si="5"/>
        <v>-0.95105651629515386</v>
      </c>
      <c r="F41" s="3">
        <f t="shared" ca="1" si="6"/>
        <v>-3.5586601199800429</v>
      </c>
      <c r="G41" s="3">
        <f t="shared" ca="1" si="7"/>
        <v>0</v>
      </c>
      <c r="H41" s="3">
        <f t="shared" ca="1" si="8"/>
        <v>-0.60782189190364799</v>
      </c>
      <c r="I41" s="3">
        <f t="shared" si="0"/>
        <v>271.85000000000002</v>
      </c>
      <c r="J41" s="3">
        <f t="shared" ca="1" si="9"/>
        <v>267.68351798811631</v>
      </c>
      <c r="K41" s="3">
        <f t="shared" ca="1" si="10"/>
        <v>268.64335263233909</v>
      </c>
      <c r="L41" s="3">
        <v>267.04424282428243</v>
      </c>
      <c r="M41" s="3">
        <f t="shared" si="11"/>
        <v>268.75224282428246</v>
      </c>
      <c r="X41" s="3">
        <v>38</v>
      </c>
      <c r="Y41" s="3">
        <f t="shared" si="15"/>
        <v>0.185</v>
      </c>
      <c r="Z41" s="4">
        <f t="shared" si="12"/>
        <v>267.04424282428243</v>
      </c>
      <c r="AA41" s="4">
        <f t="shared" si="13"/>
        <v>268.75224282428246</v>
      </c>
      <c r="AB41" s="3">
        <v>38</v>
      </c>
      <c r="AC41" s="3">
        <v>0.185</v>
      </c>
      <c r="AD41" s="3">
        <f t="shared" ca="1" si="16"/>
        <v>267.68351798811631</v>
      </c>
      <c r="AE41" s="3">
        <f t="shared" ca="1" si="14"/>
        <v>268.64335263233909</v>
      </c>
      <c r="AF41" s="3"/>
    </row>
    <row r="42" spans="1:32" ht="15.6">
      <c r="A42" s="3">
        <v>39</v>
      </c>
      <c r="B42" s="3">
        <v>0.19</v>
      </c>
      <c r="C42" s="3">
        <f t="shared" si="3"/>
        <v>6</v>
      </c>
      <c r="D42" s="3">
        <f t="shared" si="4"/>
        <v>4</v>
      </c>
      <c r="E42" s="3">
        <f t="shared" si="5"/>
        <v>-0.58778525229247391</v>
      </c>
      <c r="F42" s="3">
        <f t="shared" ca="1" si="6"/>
        <v>-3.694142163441958</v>
      </c>
      <c r="G42" s="3">
        <f t="shared" ca="1" si="7"/>
        <v>0</v>
      </c>
      <c r="H42" s="3">
        <f t="shared" ca="1" si="8"/>
        <v>0.43749479578109662</v>
      </c>
      <c r="I42" s="3">
        <f t="shared" si="0"/>
        <v>271.89999999999998</v>
      </c>
      <c r="J42" s="3">
        <f t="shared" ca="1" si="9"/>
        <v>268.64335263233909</v>
      </c>
      <c r="K42" s="3">
        <f t="shared" ca="1" si="10"/>
        <v>272.18345270120722</v>
      </c>
      <c r="L42" s="3">
        <v>268.75224282428246</v>
      </c>
      <c r="M42" s="3">
        <f t="shared" si="11"/>
        <v>271.63824282428249</v>
      </c>
      <c r="X42" s="3">
        <v>39</v>
      </c>
      <c r="Y42" s="3">
        <f t="shared" si="15"/>
        <v>0.19</v>
      </c>
      <c r="Z42" s="4">
        <f t="shared" si="12"/>
        <v>268.75224282428246</v>
      </c>
      <c r="AA42" s="4">
        <f t="shared" si="13"/>
        <v>271.63824282428249</v>
      </c>
      <c r="AB42" s="3">
        <v>39</v>
      </c>
      <c r="AC42" s="3">
        <v>0.19</v>
      </c>
      <c r="AD42" s="3">
        <f t="shared" ca="1" si="16"/>
        <v>268.64335263233909</v>
      </c>
      <c r="AE42" s="3">
        <f t="shared" ca="1" si="14"/>
        <v>272.18345270120722</v>
      </c>
      <c r="AF42" s="3"/>
    </row>
    <row r="43" spans="1:32" ht="15.6">
      <c r="A43" s="3">
        <v>40</v>
      </c>
      <c r="B43" s="3">
        <v>0.19500000000000001</v>
      </c>
      <c r="C43" s="3">
        <f t="shared" si="3"/>
        <v>6</v>
      </c>
      <c r="D43" s="3">
        <f t="shared" si="4"/>
        <v>5</v>
      </c>
      <c r="E43" s="3">
        <f t="shared" si="5"/>
        <v>-9.8011876392689601E-16</v>
      </c>
      <c r="F43" s="3">
        <f t="shared" ca="1" si="6"/>
        <v>-3.7155860251632082E-15</v>
      </c>
      <c r="G43" s="3">
        <f t="shared" ca="1" si="7"/>
        <v>0</v>
      </c>
      <c r="H43" s="3">
        <f t="shared" ca="1" si="8"/>
        <v>0.23345270120721928</v>
      </c>
      <c r="I43" s="3">
        <f t="shared" si="0"/>
        <v>271.95</v>
      </c>
      <c r="J43" s="3">
        <f t="shared" ca="1" si="9"/>
        <v>272.18345270120722</v>
      </c>
      <c r="K43" s="3">
        <f t="shared" ca="1" si="10"/>
        <v>274.97854871752764</v>
      </c>
      <c r="L43" s="3">
        <v>271.63824282428249</v>
      </c>
      <c r="M43" s="3">
        <f t="shared" si="11"/>
        <v>272.62424282428248</v>
      </c>
      <c r="X43" s="3">
        <v>40</v>
      </c>
      <c r="Y43" s="3">
        <f t="shared" si="15"/>
        <v>0.19500000000000001</v>
      </c>
      <c r="Z43" s="4">
        <f t="shared" si="12"/>
        <v>271.63824282428249</v>
      </c>
      <c r="AA43" s="4">
        <f t="shared" si="13"/>
        <v>272.62424282428248</v>
      </c>
      <c r="AB43" s="3">
        <v>40</v>
      </c>
      <c r="AC43" s="3">
        <v>0.19500000000000001</v>
      </c>
      <c r="AD43" s="3">
        <f t="shared" ca="1" si="16"/>
        <v>272.18345270120722</v>
      </c>
      <c r="AE43" s="3">
        <f t="shared" ca="1" si="14"/>
        <v>274.97854871752764</v>
      </c>
      <c r="AF43" s="3"/>
    </row>
    <row r="44" spans="1:32" ht="15.6">
      <c r="A44" s="3">
        <v>41</v>
      </c>
      <c r="B44" s="3">
        <v>0.2</v>
      </c>
      <c r="C44" s="3">
        <f t="shared" si="3"/>
        <v>6</v>
      </c>
      <c r="D44" s="3">
        <f t="shared" si="4"/>
        <v>6</v>
      </c>
      <c r="E44" s="3">
        <f t="shared" si="5"/>
        <v>0.58778525229246947</v>
      </c>
      <c r="F44" s="3">
        <f t="shared" ca="1" si="6"/>
        <v>3.1587720446002527</v>
      </c>
      <c r="G44" s="3">
        <f t="shared" ca="1" si="7"/>
        <v>0</v>
      </c>
      <c r="H44" s="3">
        <f t="shared" ca="1" si="8"/>
        <v>-0.18022332707260214</v>
      </c>
      <c r="I44" s="3">
        <f t="shared" si="0"/>
        <v>272</v>
      </c>
      <c r="J44" s="3">
        <f t="shared" ca="1" si="9"/>
        <v>274.97854871752764</v>
      </c>
      <c r="K44" s="3">
        <f t="shared" ca="1" si="10"/>
        <v>277.65460843886285</v>
      </c>
      <c r="L44" s="3">
        <v>272.62424282428248</v>
      </c>
      <c r="M44" s="3">
        <f t="shared" si="11"/>
        <v>274.16324282428246</v>
      </c>
      <c r="X44" s="3">
        <v>41</v>
      </c>
      <c r="Y44" s="3">
        <f t="shared" si="15"/>
        <v>0.2</v>
      </c>
      <c r="Z44" s="4">
        <f t="shared" si="12"/>
        <v>272.62424282428248</v>
      </c>
      <c r="AA44" s="4">
        <f t="shared" si="13"/>
        <v>274.16324282428246</v>
      </c>
      <c r="AB44" s="3">
        <v>41</v>
      </c>
      <c r="AC44" s="3">
        <v>0.2</v>
      </c>
      <c r="AD44" s="3">
        <f t="shared" ca="1" si="16"/>
        <v>274.97854871752764</v>
      </c>
      <c r="AE44" s="3">
        <f t="shared" ca="1" si="14"/>
        <v>277.65460843886285</v>
      </c>
      <c r="AF44" s="3"/>
    </row>
    <row r="45" spans="1:32" ht="15.6">
      <c r="A45" s="3">
        <v>42</v>
      </c>
      <c r="B45" s="3">
        <v>0.20499999999999999</v>
      </c>
      <c r="C45" s="3">
        <f t="shared" si="3"/>
        <v>6</v>
      </c>
      <c r="D45" s="3">
        <f t="shared" si="4"/>
        <v>7</v>
      </c>
      <c r="E45" s="3">
        <f t="shared" si="5"/>
        <v>0.95105651629515331</v>
      </c>
      <c r="F45" s="3">
        <f t="shared" ca="1" si="6"/>
        <v>5.6480410826149248</v>
      </c>
      <c r="G45" s="3">
        <f t="shared" ca="1" si="7"/>
        <v>0</v>
      </c>
      <c r="H45" s="3">
        <f t="shared" ca="1" si="8"/>
        <v>-4.3432643752083513E-2</v>
      </c>
      <c r="I45" s="3">
        <f>270+B45*10</f>
        <v>272.05</v>
      </c>
      <c r="J45" s="3">
        <f t="shared" ca="1" si="9"/>
        <v>277.65460843886285</v>
      </c>
      <c r="K45" s="3">
        <f t="shared" ca="1" si="10"/>
        <v>280.13504438129888</v>
      </c>
      <c r="L45" s="3">
        <v>274.16324282428246</v>
      </c>
      <c r="M45" s="3">
        <f>L46</f>
        <v>274.74024282428246</v>
      </c>
      <c r="X45" s="3">
        <v>42</v>
      </c>
      <c r="Y45" s="3">
        <f t="shared" si="15"/>
        <v>0.20499999999999999</v>
      </c>
      <c r="Z45" s="4">
        <f t="shared" si="12"/>
        <v>274.16324282428246</v>
      </c>
      <c r="AA45" s="4">
        <f t="shared" si="13"/>
        <v>274.74024282428246</v>
      </c>
      <c r="AB45" s="3">
        <v>42</v>
      </c>
      <c r="AC45" s="3">
        <v>0.20499999999999999</v>
      </c>
      <c r="AD45" s="3">
        <f t="shared" ca="1" si="16"/>
        <v>277.65460843886285</v>
      </c>
      <c r="AE45" s="3">
        <f t="shared" ca="1" si="14"/>
        <v>280.13504438129888</v>
      </c>
      <c r="AF45" s="3"/>
    </row>
    <row r="46" spans="1:32" ht="15.6">
      <c r="A46" s="3">
        <v>43</v>
      </c>
      <c r="B46" s="3">
        <v>0.21</v>
      </c>
      <c r="C46" s="3">
        <f t="shared" si="3"/>
        <v>7</v>
      </c>
      <c r="D46" s="3">
        <f t="shared" si="4"/>
        <v>1</v>
      </c>
      <c r="E46" s="3">
        <f>SIN(2*PI()*A46/23+1)</f>
        <v>0.17947630889708927</v>
      </c>
      <c r="F46" s="3">
        <f ca="1">E46*NORMINV(RAND(),25,1)</f>
        <v>4.3876462054522998</v>
      </c>
      <c r="G46" s="3">
        <f ca="1">IF(OR(C46=$B$1,C46=$B$2,C46=$A$2,C46=$C$2,C46=$D$2),IF(D46=1,NORMINV(RAND(),10,2),IF(D46=2,NORMINV(RAND(),15,2),IF(D46=3,NORMINV(RAND(),25,2),IF(D46=4,NORMINV(RAND(),35,2),IF(D46=5,NORMINV(RAND(),25,2),IF(D46=6,NORMINV(RAND(),15,2),IF(D46=7,NORMINV(RAND(),10,2),0)))))))*$E$1,0)</f>
        <v>0</v>
      </c>
      <c r="H46" s="3">
        <f t="shared" ca="1" si="8"/>
        <v>1.5973981758465627</v>
      </c>
      <c r="I46" s="3">
        <f>I45+B46*10</f>
        <v>274.15000000000003</v>
      </c>
      <c r="J46" s="3">
        <f t="shared" ca="1" si="9"/>
        <v>280.13504438129888</v>
      </c>
      <c r="K46" s="3">
        <f t="shared" ca="1" si="10"/>
        <v>286.73773298899823</v>
      </c>
      <c r="L46" s="3">
        <v>274.74024282428246</v>
      </c>
      <c r="M46" s="3">
        <f>L47</f>
        <v>276.23224282428248</v>
      </c>
      <c r="X46" s="3">
        <v>43</v>
      </c>
      <c r="Y46" s="3">
        <f t="shared" si="15"/>
        <v>0.21</v>
      </c>
      <c r="Z46" s="4">
        <f t="shared" si="12"/>
        <v>274.74024282428246</v>
      </c>
      <c r="AA46" s="4">
        <f t="shared" si="13"/>
        <v>276.23224282428248</v>
      </c>
      <c r="AB46" s="3">
        <v>43</v>
      </c>
      <c r="AC46" s="3">
        <v>0.21</v>
      </c>
      <c r="AD46" s="3">
        <f t="shared" ca="1" si="16"/>
        <v>280.13504438129888</v>
      </c>
      <c r="AE46" s="3">
        <f t="shared" ca="1" si="14"/>
        <v>286.73773298899823</v>
      </c>
      <c r="AF46" s="3"/>
    </row>
    <row r="47" spans="1:32" ht="15.6">
      <c r="A47" s="3">
        <v>44</v>
      </c>
      <c r="B47" s="3">
        <v>0.215</v>
      </c>
      <c r="C47" s="3">
        <f t="shared" si="3"/>
        <v>7</v>
      </c>
      <c r="D47" s="3">
        <f t="shared" si="4"/>
        <v>2</v>
      </c>
      <c r="E47" s="3">
        <f t="shared" ref="E47:E80" si="17">SIN(2*PI()*A47/23+1)</f>
        <v>0.4382367314864874</v>
      </c>
      <c r="F47" s="3">
        <f t="shared" ref="F47:F80" ca="1" si="18">E47*NORMINV(RAND(),25,1)</f>
        <v>11.227923039994771</v>
      </c>
      <c r="G47" s="3">
        <f t="shared" ref="G47:G80" ca="1" si="19">IF(OR(C47=$B$1,C47=$B$2,C47=$A$2,C47=$C$2,C47=$D$2),IF(D47=1,NORMINV(RAND(),10,2),IF(D47=2,NORMINV(RAND(),15,2),IF(D47=3,NORMINV(RAND(),25,2),IF(D47=4,NORMINV(RAND(),35,2),IF(D47=5,NORMINV(RAND(),25,2),IF(D47=6,NORMINV(RAND(),15,2),IF(D47=7,NORMINV(RAND(),10,2),0)))))))*$E$1,0)</f>
        <v>0</v>
      </c>
      <c r="H47" s="3">
        <f t="shared" ca="1" si="8"/>
        <v>-0.7901900509965698</v>
      </c>
      <c r="I47" s="3">
        <f t="shared" ref="I47:I80" si="20">I46+B47*10</f>
        <v>276.3</v>
      </c>
      <c r="J47" s="3">
        <f t="shared" ca="1" si="9"/>
        <v>286.73773298899823</v>
      </c>
      <c r="K47" s="3">
        <f t="shared" ca="1" si="10"/>
        <v>295.72576406444193</v>
      </c>
      <c r="L47" s="3">
        <v>276.23224282428248</v>
      </c>
      <c r="M47" s="3">
        <f t="shared" ref="M47:M79" si="21">L48</f>
        <v>278.51724282428245</v>
      </c>
      <c r="X47" s="3">
        <v>44</v>
      </c>
      <c r="Y47" s="3">
        <f t="shared" si="15"/>
        <v>0.215</v>
      </c>
      <c r="Z47" s="4">
        <f t="shared" si="12"/>
        <v>276.23224282428248</v>
      </c>
      <c r="AA47" s="4">
        <f t="shared" si="13"/>
        <v>278.51724282428245</v>
      </c>
      <c r="AB47" s="3">
        <v>44</v>
      </c>
      <c r="AC47" s="3">
        <v>0.215</v>
      </c>
      <c r="AD47" s="3">
        <f t="shared" ca="1" si="16"/>
        <v>286.73773298899823</v>
      </c>
      <c r="AE47" s="3">
        <f t="shared" ca="1" si="14"/>
        <v>295.72576406444193</v>
      </c>
      <c r="AF47" s="3"/>
    </row>
    <row r="48" spans="1:32" ht="15.6">
      <c r="A48" s="3">
        <v>45</v>
      </c>
      <c r="B48" s="3">
        <v>0.22</v>
      </c>
      <c r="C48" s="3">
        <f t="shared" si="3"/>
        <v>7</v>
      </c>
      <c r="D48" s="3">
        <f t="shared" si="4"/>
        <v>3</v>
      </c>
      <c r="E48" s="3">
        <f t="shared" si="17"/>
        <v>0.6644951405011823</v>
      </c>
      <c r="F48" s="3">
        <f t="shared" ca="1" si="18"/>
        <v>17.308527045258682</v>
      </c>
      <c r="G48" s="3">
        <f t="shared" ca="1" si="19"/>
        <v>0</v>
      </c>
      <c r="H48" s="3">
        <f t="shared" ca="1" si="8"/>
        <v>-8.2762980816746101E-2</v>
      </c>
      <c r="I48" s="3">
        <f t="shared" si="20"/>
        <v>278.5</v>
      </c>
      <c r="J48" s="3">
        <f t="shared" ca="1" si="9"/>
        <v>295.72576406444193</v>
      </c>
      <c r="K48" s="3">
        <f t="shared" ca="1" si="10"/>
        <v>300.41635841295403</v>
      </c>
      <c r="L48" s="3">
        <v>278.51724282428245</v>
      </c>
      <c r="M48" s="3">
        <f t="shared" si="21"/>
        <v>280.56124282428243</v>
      </c>
      <c r="X48" s="3">
        <v>45</v>
      </c>
      <c r="Y48" s="3">
        <f t="shared" si="15"/>
        <v>0.22</v>
      </c>
      <c r="Z48" s="4">
        <f t="shared" si="12"/>
        <v>278.51724282428245</v>
      </c>
      <c r="AA48" s="4">
        <f t="shared" si="13"/>
        <v>280.56124282428243</v>
      </c>
      <c r="AB48" s="3">
        <v>45</v>
      </c>
      <c r="AC48" s="3">
        <v>0.22</v>
      </c>
      <c r="AD48" s="3">
        <f t="shared" ca="1" si="16"/>
        <v>295.72576406444193</v>
      </c>
      <c r="AE48" s="3">
        <f t="shared" ca="1" si="14"/>
        <v>300.41635841295403</v>
      </c>
      <c r="AF48" s="3"/>
    </row>
    <row r="49" spans="1:32" ht="15.6">
      <c r="A49" s="3">
        <v>46</v>
      </c>
      <c r="B49" s="3">
        <v>0.22500000000000001</v>
      </c>
      <c r="C49" s="3">
        <f t="shared" si="3"/>
        <v>7</v>
      </c>
      <c r="D49" s="3">
        <f t="shared" si="4"/>
        <v>4</v>
      </c>
      <c r="E49" s="3">
        <f t="shared" si="17"/>
        <v>0.84147098480789628</v>
      </c>
      <c r="F49" s="3">
        <f t="shared" ca="1" si="18"/>
        <v>20.267075071677521</v>
      </c>
      <c r="G49" s="3">
        <f t="shared" ca="1" si="19"/>
        <v>0</v>
      </c>
      <c r="H49" s="3">
        <f t="shared" ca="1" si="8"/>
        <v>-0.60071665872347335</v>
      </c>
      <c r="I49" s="3">
        <f t="shared" si="20"/>
        <v>280.75</v>
      </c>
      <c r="J49" s="3">
        <f t="shared" ca="1" si="9"/>
        <v>300.41635841295403</v>
      </c>
      <c r="K49" s="3">
        <f t="shared" ca="1" si="10"/>
        <v>308.69545848902129</v>
      </c>
      <c r="L49" s="3">
        <v>280.56124282428243</v>
      </c>
      <c r="M49" s="3">
        <f t="shared" si="21"/>
        <v>284.57824282428248</v>
      </c>
      <c r="X49" s="3">
        <v>46</v>
      </c>
      <c r="Y49" s="3">
        <f t="shared" si="15"/>
        <v>0.22500000000000001</v>
      </c>
      <c r="Z49" s="4">
        <f t="shared" si="12"/>
        <v>280.56124282428243</v>
      </c>
      <c r="AA49" s="4">
        <f t="shared" si="13"/>
        <v>284.57824282428248</v>
      </c>
      <c r="AB49" s="3">
        <v>46</v>
      </c>
      <c r="AC49" s="3">
        <v>0.22500000000000001</v>
      </c>
      <c r="AD49" s="3">
        <f t="shared" ca="1" si="16"/>
        <v>300.41635841295403</v>
      </c>
      <c r="AE49" s="3">
        <f t="shared" ca="1" si="14"/>
        <v>308.69545848902129</v>
      </c>
      <c r="AF49" s="3"/>
    </row>
    <row r="50" spans="1:32" ht="15.6">
      <c r="A50" s="3">
        <v>47</v>
      </c>
      <c r="B50" s="3">
        <v>0.23</v>
      </c>
      <c r="C50" s="3">
        <f t="shared" si="3"/>
        <v>7</v>
      </c>
      <c r="D50" s="3">
        <f t="shared" si="4"/>
        <v>5</v>
      </c>
      <c r="E50" s="3">
        <f t="shared" si="17"/>
        <v>0.95603877564502004</v>
      </c>
      <c r="F50" s="3">
        <f t="shared" ca="1" si="18"/>
        <v>24.039062943872036</v>
      </c>
      <c r="G50" s="3">
        <f t="shared" ca="1" si="19"/>
        <v>0</v>
      </c>
      <c r="H50" s="3">
        <f t="shared" ca="1" si="8"/>
        <v>1.6063955451492311</v>
      </c>
      <c r="I50" s="3">
        <f t="shared" si="20"/>
        <v>283.05</v>
      </c>
      <c r="J50" s="3">
        <f t="shared" ca="1" si="9"/>
        <v>308.69545848902129</v>
      </c>
      <c r="K50" s="3">
        <f t="shared" ca="1" si="10"/>
        <v>309.35122988496431</v>
      </c>
      <c r="L50" s="3">
        <v>284.57824282428248</v>
      </c>
      <c r="M50" s="3">
        <f t="shared" si="21"/>
        <v>291.38424282428247</v>
      </c>
      <c r="X50" s="3">
        <v>47</v>
      </c>
      <c r="Y50" s="3">
        <f t="shared" si="15"/>
        <v>0.23</v>
      </c>
      <c r="Z50" s="4">
        <f t="shared" si="12"/>
        <v>284.57824282428248</v>
      </c>
      <c r="AA50" s="4">
        <f t="shared" si="13"/>
        <v>291.38424282428247</v>
      </c>
      <c r="AB50" s="3">
        <v>47</v>
      </c>
      <c r="AC50" s="3">
        <v>0.23</v>
      </c>
      <c r="AD50" s="3">
        <f t="shared" ca="1" si="16"/>
        <v>308.69545848902129</v>
      </c>
      <c r="AE50" s="3">
        <f t="shared" ca="1" si="14"/>
        <v>309.35122988496431</v>
      </c>
      <c r="AF50" s="3"/>
    </row>
    <row r="51" spans="1:32" ht="15.6">
      <c r="A51" s="3">
        <v>48</v>
      </c>
      <c r="B51" s="3">
        <v>0.23499999999999999</v>
      </c>
      <c r="C51" s="3">
        <f t="shared" si="3"/>
        <v>7</v>
      </c>
      <c r="D51" s="3">
        <f t="shared" si="4"/>
        <v>6</v>
      </c>
      <c r="E51" s="3">
        <f t="shared" si="17"/>
        <v>0.9997015440789313</v>
      </c>
      <c r="F51" s="3">
        <f t="shared" ca="1" si="18"/>
        <v>24.010980576543126</v>
      </c>
      <c r="G51" s="3">
        <f t="shared" ca="1" si="19"/>
        <v>0</v>
      </c>
      <c r="H51" s="3">
        <f t="shared" ca="1" si="8"/>
        <v>-5.9750691578865769E-2</v>
      </c>
      <c r="I51" s="3">
        <f t="shared" si="20"/>
        <v>285.40000000000003</v>
      </c>
      <c r="J51" s="3">
        <f t="shared" ca="1" si="9"/>
        <v>309.35122988496431</v>
      </c>
      <c r="K51" s="3">
        <f t="shared" ca="1" si="10"/>
        <v>312.30714824593707</v>
      </c>
      <c r="L51" s="3">
        <v>291.38424282428247</v>
      </c>
      <c r="M51" s="3">
        <f t="shared" si="21"/>
        <v>297.71024282428243</v>
      </c>
      <c r="X51" s="3">
        <v>48</v>
      </c>
      <c r="Y51" s="3">
        <f t="shared" si="15"/>
        <v>0.23499999999999999</v>
      </c>
      <c r="Z51" s="4">
        <f t="shared" si="12"/>
        <v>291.38424282428247</v>
      </c>
      <c r="AA51" s="4">
        <f t="shared" si="13"/>
        <v>297.71024282428243</v>
      </c>
      <c r="AB51" s="3">
        <v>48</v>
      </c>
      <c r="AC51" s="3">
        <v>0.23499999999999999</v>
      </c>
      <c r="AD51" s="3">
        <f t="shared" ca="1" si="16"/>
        <v>309.35122988496431</v>
      </c>
      <c r="AE51" s="3">
        <f t="shared" ca="1" si="14"/>
        <v>312.30714824593707</v>
      </c>
      <c r="AF51" s="3"/>
    </row>
    <row r="52" spans="1:32" ht="15.6">
      <c r="A52" s="3">
        <v>49</v>
      </c>
      <c r="B52" s="3">
        <v>0.24</v>
      </c>
      <c r="C52" s="3">
        <f t="shared" si="3"/>
        <v>7</v>
      </c>
      <c r="D52" s="3">
        <f t="shared" si="4"/>
        <v>7</v>
      </c>
      <c r="E52" s="3">
        <f t="shared" si="17"/>
        <v>0.96922102231876239</v>
      </c>
      <c r="F52" s="3">
        <f t="shared" ca="1" si="18"/>
        <v>24.564364182829191</v>
      </c>
      <c r="G52" s="3">
        <f t="shared" ca="1" si="19"/>
        <v>0</v>
      </c>
      <c r="H52" s="3">
        <f t="shared" ca="1" si="8"/>
        <v>-5.7215936892155053E-2</v>
      </c>
      <c r="I52" s="3">
        <f t="shared" si="20"/>
        <v>287.8</v>
      </c>
      <c r="J52" s="3">
        <f t="shared" ca="1" si="9"/>
        <v>312.30714824593707</v>
      </c>
      <c r="K52" s="3">
        <f t="shared" ca="1" si="10"/>
        <v>313.81639340483747</v>
      </c>
      <c r="L52" s="3">
        <v>297.71024282428243</v>
      </c>
      <c r="M52" s="3">
        <f t="shared" si="21"/>
        <v>307.30624282428244</v>
      </c>
      <c r="X52" s="3">
        <v>49</v>
      </c>
      <c r="Y52" s="3">
        <f t="shared" si="15"/>
        <v>0.24</v>
      </c>
      <c r="Z52" s="4">
        <f t="shared" si="12"/>
        <v>297.71024282428243</v>
      </c>
      <c r="AA52" s="4">
        <f t="shared" si="13"/>
        <v>307.30624282428244</v>
      </c>
      <c r="AB52" s="3">
        <v>49</v>
      </c>
      <c r="AC52" s="3">
        <v>0.24</v>
      </c>
      <c r="AD52" s="3">
        <f t="shared" ca="1" si="16"/>
        <v>312.30714824593707</v>
      </c>
      <c r="AE52" s="3">
        <f t="shared" ca="1" si="14"/>
        <v>313.81639340483747</v>
      </c>
      <c r="AF52" s="3"/>
    </row>
    <row r="53" spans="1:32" ht="15.6">
      <c r="A53" s="3">
        <v>50</v>
      </c>
      <c r="B53" s="3">
        <v>0.245</v>
      </c>
      <c r="C53" s="3">
        <f t="shared" si="3"/>
        <v>8</v>
      </c>
      <c r="D53" s="3">
        <f t="shared" si="4"/>
        <v>1</v>
      </c>
      <c r="E53" s="3">
        <f t="shared" si="17"/>
        <v>0.86685781122435446</v>
      </c>
      <c r="F53" s="3">
        <f t="shared" ca="1" si="18"/>
        <v>22.632146624561045</v>
      </c>
      <c r="G53" s="3">
        <f t="shared" ca="1" si="19"/>
        <v>0</v>
      </c>
      <c r="H53" s="3">
        <f t="shared" ca="1" si="8"/>
        <v>0.93424678027640096</v>
      </c>
      <c r="I53" s="3">
        <f t="shared" si="20"/>
        <v>290.25</v>
      </c>
      <c r="J53" s="3">
        <f t="shared" ca="1" si="9"/>
        <v>313.81639340483747</v>
      </c>
      <c r="K53" s="3">
        <f t="shared" ca="1" si="10"/>
        <v>309.69705897289481</v>
      </c>
      <c r="L53" s="3">
        <v>307.30624282428244</v>
      </c>
      <c r="M53" s="3">
        <f t="shared" si="21"/>
        <v>317.48024282428247</v>
      </c>
      <c r="X53" s="3">
        <v>50</v>
      </c>
      <c r="Y53" s="3">
        <f t="shared" si="15"/>
        <v>0.245</v>
      </c>
      <c r="Z53" s="4">
        <f t="shared" si="12"/>
        <v>307.30624282428244</v>
      </c>
      <c r="AA53" s="4">
        <f t="shared" si="13"/>
        <v>317.48024282428247</v>
      </c>
      <c r="AB53" s="3">
        <v>50</v>
      </c>
      <c r="AC53" s="3">
        <v>0.245</v>
      </c>
      <c r="AD53" s="3">
        <f t="shared" ca="1" si="16"/>
        <v>313.81639340483747</v>
      </c>
      <c r="AE53" s="3">
        <f t="shared" ca="1" si="14"/>
        <v>309.69705897289481</v>
      </c>
      <c r="AF53" s="3"/>
    </row>
    <row r="54" spans="1:32" ht="15.6">
      <c r="A54" s="3">
        <v>51</v>
      </c>
      <c r="B54" s="3">
        <v>0.25</v>
      </c>
      <c r="C54" s="3">
        <f t="shared" si="3"/>
        <v>8</v>
      </c>
      <c r="D54" s="3">
        <f t="shared" si="4"/>
        <v>2</v>
      </c>
      <c r="E54" s="3">
        <f t="shared" si="17"/>
        <v>0.70020372188205116</v>
      </c>
      <c r="F54" s="3">
        <f ca="1">E54*NORMINV(RAND(),25,1)</f>
        <v>17.481763730670586</v>
      </c>
      <c r="G54" s="3">
        <f t="shared" ca="1" si="19"/>
        <v>0</v>
      </c>
      <c r="H54" s="3">
        <f t="shared" ca="1" si="8"/>
        <v>-0.53470475777577553</v>
      </c>
      <c r="I54" s="3">
        <f t="shared" si="20"/>
        <v>292.75</v>
      </c>
      <c r="J54" s="3">
        <f t="shared" ca="1" si="9"/>
        <v>309.69705897289481</v>
      </c>
      <c r="K54" s="3">
        <f t="shared" ca="1" si="10"/>
        <v>307.20995562225249</v>
      </c>
      <c r="L54" s="3">
        <v>317.48024282428247</v>
      </c>
      <c r="M54" s="3">
        <f t="shared" si="21"/>
        <v>318.12924282428247</v>
      </c>
      <c r="X54" s="3">
        <v>51</v>
      </c>
      <c r="Y54" s="3">
        <f t="shared" si="15"/>
        <v>0.25</v>
      </c>
      <c r="Z54" s="4">
        <f t="shared" si="12"/>
        <v>317.48024282428247</v>
      </c>
      <c r="AA54" s="4">
        <f t="shared" si="13"/>
        <v>318.12924282428247</v>
      </c>
      <c r="AB54" s="3">
        <v>51</v>
      </c>
      <c r="AC54" s="3">
        <v>0.25</v>
      </c>
      <c r="AD54" s="3">
        <f t="shared" ca="1" si="16"/>
        <v>309.69705897289481</v>
      </c>
      <c r="AE54" s="3">
        <f t="shared" ca="1" si="14"/>
        <v>307.20995562225249</v>
      </c>
      <c r="AF54" s="3"/>
    </row>
    <row r="55" spans="1:32" ht="15.6">
      <c r="A55" s="3">
        <v>52</v>
      </c>
      <c r="B55" s="3">
        <v>0.255</v>
      </c>
      <c r="C55" s="3">
        <f t="shared" si="3"/>
        <v>8</v>
      </c>
      <c r="D55" s="3">
        <f t="shared" si="4"/>
        <v>3</v>
      </c>
      <c r="E55" s="3">
        <f t="shared" si="17"/>
        <v>0.48161872570663949</v>
      </c>
      <c r="F55" s="3">
        <f t="shared" ca="1" si="18"/>
        <v>12.543617029793348</v>
      </c>
      <c r="G55" s="3">
        <f t="shared" ca="1" si="19"/>
        <v>0</v>
      </c>
      <c r="H55" s="3">
        <f t="shared" ca="1" si="8"/>
        <v>-0.63366140754084244</v>
      </c>
      <c r="I55" s="3">
        <f t="shared" si="20"/>
        <v>295.3</v>
      </c>
      <c r="J55" s="3">
        <f t="shared" ca="1" si="9"/>
        <v>307.20995562225249</v>
      </c>
      <c r="K55" s="3">
        <f t="shared" ca="1" si="10"/>
        <v>304.44048012012695</v>
      </c>
      <c r="L55" s="3">
        <v>318.12924282428247</v>
      </c>
      <c r="M55" s="3">
        <f t="shared" si="21"/>
        <v>321.97824282428246</v>
      </c>
      <c r="X55" s="3">
        <v>52</v>
      </c>
      <c r="Y55" s="3">
        <f t="shared" si="15"/>
        <v>0.255</v>
      </c>
      <c r="Z55" s="4">
        <f t="shared" si="12"/>
        <v>318.12924282428247</v>
      </c>
      <c r="AA55" s="4">
        <f t="shared" si="13"/>
        <v>321.97824282428246</v>
      </c>
      <c r="AB55" s="3">
        <v>52</v>
      </c>
      <c r="AC55" s="3">
        <v>0.255</v>
      </c>
      <c r="AD55" s="3">
        <f t="shared" ca="1" si="16"/>
        <v>307.20995562225249</v>
      </c>
      <c r="AE55" s="3">
        <f t="shared" ca="1" si="14"/>
        <v>304.44048012012695</v>
      </c>
      <c r="AF55" s="3"/>
    </row>
    <row r="56" spans="1:32" ht="15.6">
      <c r="A56" s="3">
        <v>53</v>
      </c>
      <c r="B56" s="3">
        <v>0.26</v>
      </c>
      <c r="C56" s="3">
        <f t="shared" si="3"/>
        <v>8</v>
      </c>
      <c r="D56" s="3">
        <f t="shared" si="4"/>
        <v>4</v>
      </c>
      <c r="E56" s="3">
        <f t="shared" si="17"/>
        <v>0.22731427190463263</v>
      </c>
      <c r="F56" s="3">
        <f t="shared" ca="1" si="18"/>
        <v>5.9593876748620263</v>
      </c>
      <c r="G56" s="3">
        <f t="shared" ca="1" si="19"/>
        <v>0</v>
      </c>
      <c r="H56" s="3">
        <f t="shared" ca="1" si="8"/>
        <v>0.58109244526487691</v>
      </c>
      <c r="I56" s="3">
        <f t="shared" si="20"/>
        <v>297.90000000000003</v>
      </c>
      <c r="J56" s="3">
        <f t="shared" ca="1" si="9"/>
        <v>304.44048012012695</v>
      </c>
      <c r="K56" s="3">
        <f t="shared" ca="1" si="10"/>
        <v>300.30939106448363</v>
      </c>
      <c r="L56" s="3">
        <v>321.97824282428246</v>
      </c>
      <c r="M56" s="3">
        <f t="shared" si="21"/>
        <v>329.60224282428248</v>
      </c>
      <c r="X56" s="3">
        <v>53</v>
      </c>
      <c r="Y56" s="3">
        <f t="shared" si="15"/>
        <v>0.26</v>
      </c>
      <c r="Z56" s="4">
        <f t="shared" si="12"/>
        <v>321.97824282428246</v>
      </c>
      <c r="AA56" s="4">
        <f t="shared" si="13"/>
        <v>329.60224282428248</v>
      </c>
      <c r="AB56" s="3">
        <v>53</v>
      </c>
      <c r="AC56" s="3">
        <v>0.26</v>
      </c>
      <c r="AD56" s="3">
        <f t="shared" ca="1" si="16"/>
        <v>304.44048012012695</v>
      </c>
      <c r="AE56" s="3">
        <f t="shared" ca="1" si="14"/>
        <v>300.30939106448363</v>
      </c>
      <c r="AF56" s="3"/>
    </row>
    <row r="57" spans="1:32" ht="15.6">
      <c r="A57" s="3">
        <v>54</v>
      </c>
      <c r="B57" s="3">
        <v>0.26500000000000001</v>
      </c>
      <c r="C57" s="3">
        <f t="shared" si="3"/>
        <v>8</v>
      </c>
      <c r="D57" s="3">
        <f t="shared" si="4"/>
        <v>5</v>
      </c>
      <c r="E57" s="3">
        <f t="shared" si="17"/>
        <v>-4.3849041550941506E-2</v>
      </c>
      <c r="F57" s="3">
        <f t="shared" ca="1" si="18"/>
        <v>-1.1250824101275416</v>
      </c>
      <c r="G57" s="3">
        <f t="shared" ca="1" si="19"/>
        <v>0</v>
      </c>
      <c r="H57" s="3">
        <f t="shared" ca="1" si="8"/>
        <v>0.88447347461119286</v>
      </c>
      <c r="I57" s="3">
        <f t="shared" si="20"/>
        <v>300.55</v>
      </c>
      <c r="J57" s="3">
        <f t="shared" ca="1" si="9"/>
        <v>300.30939106448363</v>
      </c>
      <c r="K57" s="3">
        <f t="shared" ca="1" si="10"/>
        <v>297.7428911178344</v>
      </c>
      <c r="L57" s="3">
        <v>329.60224282428248</v>
      </c>
      <c r="M57" s="3">
        <f t="shared" si="21"/>
        <v>328.71224282428244</v>
      </c>
      <c r="X57" s="3">
        <v>54</v>
      </c>
      <c r="Y57" s="3">
        <f t="shared" si="15"/>
        <v>0.26500000000000001</v>
      </c>
      <c r="Z57" s="4">
        <f t="shared" si="12"/>
        <v>329.60224282428248</v>
      </c>
      <c r="AA57" s="4">
        <f t="shared" si="13"/>
        <v>328.71224282428244</v>
      </c>
      <c r="AB57" s="3">
        <v>54</v>
      </c>
      <c r="AC57" s="3">
        <v>0.26500000000000001</v>
      </c>
      <c r="AD57" s="3">
        <f t="shared" ca="1" si="16"/>
        <v>300.30939106448363</v>
      </c>
      <c r="AE57" s="3">
        <f t="shared" ca="1" si="14"/>
        <v>297.7428911178344</v>
      </c>
      <c r="AF57" s="3"/>
    </row>
    <row r="58" spans="1:32" ht="15.6">
      <c r="A58" s="3">
        <v>55</v>
      </c>
      <c r="B58" s="3">
        <v>0.27</v>
      </c>
      <c r="C58" s="3">
        <f t="shared" si="3"/>
        <v>8</v>
      </c>
      <c r="D58" s="3">
        <f t="shared" si="4"/>
        <v>6</v>
      </c>
      <c r="E58" s="3">
        <f t="shared" si="17"/>
        <v>-0.31176027219070479</v>
      </c>
      <c r="F58" s="3">
        <f t="shared" ca="1" si="18"/>
        <v>-8.0944881706662688</v>
      </c>
      <c r="G58" s="3">
        <f t="shared" ca="1" si="19"/>
        <v>0</v>
      </c>
      <c r="H58" s="3">
        <f t="shared" ca="1" si="8"/>
        <v>2.5873792885006965</v>
      </c>
      <c r="I58" s="3">
        <f t="shared" si="20"/>
        <v>303.25</v>
      </c>
      <c r="J58" s="3">
        <f t="shared" ca="1" si="9"/>
        <v>297.7428911178344</v>
      </c>
      <c r="K58" s="3">
        <f t="shared" ca="1" si="10"/>
        <v>294.26460505903464</v>
      </c>
      <c r="L58" s="3">
        <v>328.71224282428244</v>
      </c>
      <c r="M58" s="3">
        <f t="shared" si="21"/>
        <v>330.01124282428248</v>
      </c>
      <c r="X58" s="3">
        <v>55</v>
      </c>
      <c r="Y58" s="3">
        <f t="shared" si="15"/>
        <v>0.27</v>
      </c>
      <c r="Z58" s="4">
        <f t="shared" si="12"/>
        <v>328.71224282428244</v>
      </c>
      <c r="AA58" s="4">
        <f t="shared" si="13"/>
        <v>330.01124282428248</v>
      </c>
      <c r="AB58" s="3">
        <v>55</v>
      </c>
      <c r="AC58" s="3">
        <v>0.27</v>
      </c>
      <c r="AD58" s="3">
        <f t="shared" ca="1" si="16"/>
        <v>297.7428911178344</v>
      </c>
      <c r="AE58" s="3">
        <f t="shared" ca="1" si="14"/>
        <v>294.26460505903464</v>
      </c>
      <c r="AF58" s="3"/>
    </row>
    <row r="59" spans="1:32" ht="15.6">
      <c r="A59" s="3">
        <v>56</v>
      </c>
      <c r="B59" s="3">
        <v>0.27500000000000002</v>
      </c>
      <c r="C59" s="3">
        <f t="shared" si="3"/>
        <v>8</v>
      </c>
      <c r="D59" s="3">
        <f t="shared" si="4"/>
        <v>7</v>
      </c>
      <c r="E59" s="3">
        <f t="shared" si="17"/>
        <v>-0.55654966965042185</v>
      </c>
      <c r="F59" s="3">
        <f t="shared" ca="1" si="18"/>
        <v>-13.679743614914074</v>
      </c>
      <c r="G59" s="3">
        <f t="shared" ca="1" si="19"/>
        <v>0</v>
      </c>
      <c r="H59" s="3">
        <f t="shared" ca="1" si="8"/>
        <v>1.9443486739487197</v>
      </c>
      <c r="I59" s="3">
        <f t="shared" si="20"/>
        <v>306</v>
      </c>
      <c r="J59" s="3">
        <f t="shared" ca="1" si="9"/>
        <v>294.26460505903464</v>
      </c>
      <c r="K59" s="3">
        <f t="shared" ca="1" si="10"/>
        <v>289.47867946709113</v>
      </c>
      <c r="L59" s="3">
        <v>330.01124282428248</v>
      </c>
      <c r="M59" s="3">
        <f t="shared" si="21"/>
        <v>322.62724282428246</v>
      </c>
      <c r="X59" s="3">
        <v>56</v>
      </c>
      <c r="Y59" s="3">
        <f t="shared" si="15"/>
        <v>0.27500000000000002</v>
      </c>
      <c r="Z59" s="4">
        <f t="shared" si="12"/>
        <v>330.01124282428248</v>
      </c>
      <c r="AA59" s="4">
        <f t="shared" si="13"/>
        <v>322.62724282428246</v>
      </c>
      <c r="AB59" s="3">
        <v>56</v>
      </c>
      <c r="AC59" s="3">
        <v>0.27500000000000002</v>
      </c>
      <c r="AD59" s="3">
        <f t="shared" ca="1" si="16"/>
        <v>294.26460505903464</v>
      </c>
      <c r="AE59" s="3">
        <f t="shared" ca="1" si="14"/>
        <v>289.47867946709113</v>
      </c>
      <c r="AF59" s="3"/>
    </row>
    <row r="60" spans="1:32" ht="15.6">
      <c r="A60" s="3">
        <v>57</v>
      </c>
      <c r="B60" s="3">
        <v>0.28000000000000003</v>
      </c>
      <c r="C60" s="3">
        <f t="shared" si="3"/>
        <v>9</v>
      </c>
      <c r="D60" s="3">
        <f t="shared" si="4"/>
        <v>1</v>
      </c>
      <c r="E60" s="3">
        <f t="shared" si="17"/>
        <v>-0.7600623241574922</v>
      </c>
      <c r="F60" s="3">
        <f t="shared" ca="1" si="18"/>
        <v>-18.393991142267755</v>
      </c>
      <c r="G60" s="3">
        <f t="shared" ca="1" si="19"/>
        <v>0</v>
      </c>
      <c r="H60" s="3">
        <f t="shared" ca="1" si="8"/>
        <v>-0.92732939064115683</v>
      </c>
      <c r="I60" s="3">
        <f t="shared" si="20"/>
        <v>308.8</v>
      </c>
      <c r="J60" s="3">
        <f t="shared" ca="1" si="9"/>
        <v>289.47867946709113</v>
      </c>
      <c r="K60" s="3">
        <f t="shared" ca="1" si="10"/>
        <v>287.6528860739644</v>
      </c>
      <c r="L60" s="3">
        <v>322.62724282428246</v>
      </c>
      <c r="M60" s="3">
        <f t="shared" si="21"/>
        <v>308.12424282428248</v>
      </c>
      <c r="X60" s="3">
        <v>57</v>
      </c>
      <c r="Y60" s="3">
        <f t="shared" si="15"/>
        <v>0.28000000000000003</v>
      </c>
      <c r="Z60" s="4">
        <f t="shared" si="12"/>
        <v>322.62724282428246</v>
      </c>
      <c r="AA60" s="4">
        <f t="shared" si="13"/>
        <v>308.12424282428248</v>
      </c>
      <c r="AB60" s="3">
        <v>57</v>
      </c>
      <c r="AC60" s="3">
        <v>0.28000000000000003</v>
      </c>
      <c r="AD60" s="3">
        <f t="shared" ca="1" si="16"/>
        <v>289.47867946709113</v>
      </c>
      <c r="AE60" s="3">
        <f t="shared" ca="1" si="14"/>
        <v>287.6528860739644</v>
      </c>
      <c r="AF60" s="3"/>
    </row>
    <row r="61" spans="1:32" ht="15.6">
      <c r="A61" s="3">
        <v>58</v>
      </c>
      <c r="B61" s="3">
        <v>0.28499999999999998</v>
      </c>
      <c r="C61" s="3">
        <f t="shared" si="3"/>
        <v>9</v>
      </c>
      <c r="D61" s="3">
        <f t="shared" si="4"/>
        <v>2</v>
      </c>
      <c r="E61" s="3">
        <f t="shared" si="17"/>
        <v>-0.90720463313557442</v>
      </c>
      <c r="F61" s="3">
        <f t="shared" ca="1" si="18"/>
        <v>-22.1912305628822</v>
      </c>
      <c r="G61" s="3">
        <f t="shared" ca="1" si="19"/>
        <v>0</v>
      </c>
      <c r="H61" s="3">
        <f t="shared" ca="1" si="8"/>
        <v>-1.805883363153451</v>
      </c>
      <c r="I61" s="3">
        <f t="shared" si="20"/>
        <v>311.65000000000003</v>
      </c>
      <c r="J61" s="3">
        <f t="shared" ca="1" si="9"/>
        <v>287.6528860739644</v>
      </c>
      <c r="K61" s="3">
        <f t="shared" ca="1" si="10"/>
        <v>290.23869972728721</v>
      </c>
      <c r="L61" s="3">
        <v>308.12424282428248</v>
      </c>
      <c r="M61" s="3">
        <f t="shared" si="21"/>
        <v>295.49724282428247</v>
      </c>
      <c r="X61" s="3">
        <v>58</v>
      </c>
      <c r="Y61" s="3">
        <f t="shared" si="15"/>
        <v>0.28499999999999998</v>
      </c>
      <c r="Z61" s="4">
        <f t="shared" si="12"/>
        <v>308.12424282428248</v>
      </c>
      <c r="AA61" s="4">
        <f t="shared" si="13"/>
        <v>295.49724282428247</v>
      </c>
      <c r="AB61" s="3">
        <v>58</v>
      </c>
      <c r="AC61" s="3">
        <v>0.28499999999999998</v>
      </c>
      <c r="AD61" s="3">
        <f t="shared" ca="1" si="16"/>
        <v>287.6528860739644</v>
      </c>
      <c r="AE61" s="3">
        <f t="shared" ca="1" si="14"/>
        <v>290.23869972728721</v>
      </c>
      <c r="AF61" s="3"/>
    </row>
    <row r="62" spans="1:32" ht="15.6">
      <c r="A62" s="3">
        <v>59</v>
      </c>
      <c r="B62" s="3">
        <v>0.28999999999999998</v>
      </c>
      <c r="C62" s="3">
        <f t="shared" si="3"/>
        <v>9</v>
      </c>
      <c r="D62" s="3">
        <f t="shared" si="4"/>
        <v>3</v>
      </c>
      <c r="E62" s="3">
        <f t="shared" si="17"/>
        <v>-0.98706372465903003</v>
      </c>
      <c r="F62" s="3">
        <f t="shared" ca="1" si="18"/>
        <v>-25.233388297114757</v>
      </c>
      <c r="G62" s="3">
        <f t="shared" ca="1" si="19"/>
        <v>0</v>
      </c>
      <c r="H62" s="3">
        <f t="shared" ca="1" si="8"/>
        <v>0.92208802440197357</v>
      </c>
      <c r="I62" s="3">
        <f t="shared" si="20"/>
        <v>314.55</v>
      </c>
      <c r="J62" s="3">
        <f t="shared" ca="1" si="9"/>
        <v>290.23869972728721</v>
      </c>
      <c r="K62" s="3">
        <f t="shared" ca="1" si="10"/>
        <v>293.90504388181023</v>
      </c>
      <c r="L62" s="3">
        <v>295.49724282428247</v>
      </c>
      <c r="M62" s="3">
        <f t="shared" si="21"/>
        <v>289.34024282428248</v>
      </c>
      <c r="X62" s="3">
        <v>59</v>
      </c>
      <c r="Y62" s="3">
        <f t="shared" si="15"/>
        <v>0.28999999999999998</v>
      </c>
      <c r="Z62" s="4">
        <f t="shared" si="12"/>
        <v>295.49724282428247</v>
      </c>
      <c r="AA62" s="4">
        <f t="shared" si="13"/>
        <v>289.34024282428248</v>
      </c>
      <c r="AB62" s="3">
        <v>59</v>
      </c>
      <c r="AC62" s="3">
        <v>0.28999999999999998</v>
      </c>
      <c r="AD62" s="3">
        <f t="shared" ca="1" si="16"/>
        <v>290.23869972728721</v>
      </c>
      <c r="AE62" s="3">
        <f t="shared" ca="1" si="14"/>
        <v>293.90504388181023</v>
      </c>
      <c r="AF62" s="3"/>
    </row>
    <row r="63" spans="1:32" ht="15.6">
      <c r="A63" s="3">
        <v>60</v>
      </c>
      <c r="B63" s="3">
        <v>0.29499999999999998</v>
      </c>
      <c r="C63" s="3">
        <f t="shared" si="3"/>
        <v>9</v>
      </c>
      <c r="D63" s="3">
        <f t="shared" si="4"/>
        <v>4</v>
      </c>
      <c r="E63" s="3">
        <f t="shared" si="17"/>
        <v>-0.99371681524060318</v>
      </c>
      <c r="F63" s="3">
        <f t="shared" ca="1" si="18"/>
        <v>-24.114780291237601</v>
      </c>
      <c r="G63" s="3">
        <f t="shared" ca="1" si="19"/>
        <v>0</v>
      </c>
      <c r="H63" s="3">
        <f t="shared" ca="1" si="8"/>
        <v>0.51982417304784767</v>
      </c>
      <c r="I63" s="3">
        <f t="shared" si="20"/>
        <v>317.5</v>
      </c>
      <c r="J63" s="3">
        <f t="shared" ca="1" si="9"/>
        <v>293.90504388181023</v>
      </c>
      <c r="K63" s="3">
        <f t="shared" ca="1" si="10"/>
        <v>298.09272370105032</v>
      </c>
      <c r="L63" s="3">
        <v>289.34024282428248</v>
      </c>
      <c r="M63" s="3">
        <f t="shared" si="21"/>
        <v>293.52524282428249</v>
      </c>
      <c r="X63" s="3">
        <v>60</v>
      </c>
      <c r="Y63" s="3">
        <f t="shared" si="15"/>
        <v>0.29499999999999998</v>
      </c>
      <c r="Z63" s="4">
        <f t="shared" si="12"/>
        <v>289.34024282428248</v>
      </c>
      <c r="AA63" s="4">
        <f t="shared" si="13"/>
        <v>293.52524282428249</v>
      </c>
      <c r="AB63" s="3">
        <v>60</v>
      </c>
      <c r="AC63" s="3">
        <v>0.29499999999999998</v>
      </c>
      <c r="AD63" s="3">
        <f t="shared" ca="1" si="16"/>
        <v>293.90504388181023</v>
      </c>
      <c r="AE63" s="3">
        <f t="shared" ca="1" si="14"/>
        <v>298.09272370105032</v>
      </c>
      <c r="AF63" s="3"/>
    </row>
    <row r="64" spans="1:32" ht="15.6">
      <c r="A64" s="3">
        <v>61</v>
      </c>
      <c r="B64" s="3">
        <v>0.3</v>
      </c>
      <c r="C64" s="3">
        <f t="shared" si="3"/>
        <v>9</v>
      </c>
      <c r="D64" s="3">
        <f t="shared" si="4"/>
        <v>5</v>
      </c>
      <c r="E64" s="3">
        <f t="shared" si="17"/>
        <v>-0.92667047558772131</v>
      </c>
      <c r="F64" s="3">
        <f t="shared" ca="1" si="18"/>
        <v>-23.367302739659877</v>
      </c>
      <c r="G64" s="3">
        <f t="shared" ca="1" si="19"/>
        <v>0</v>
      </c>
      <c r="H64" s="3">
        <f t="shared" ca="1" si="8"/>
        <v>0.96002644071021703</v>
      </c>
      <c r="I64" s="3">
        <f t="shared" si="20"/>
        <v>320.5</v>
      </c>
      <c r="J64" s="3">
        <f t="shared" ca="1" si="9"/>
        <v>298.09272370105032</v>
      </c>
      <c r="K64" s="3">
        <f t="shared" ca="1" si="10"/>
        <v>303.6491664061424</v>
      </c>
      <c r="L64" s="3">
        <v>293.52524282428249</v>
      </c>
      <c r="M64" s="3">
        <f t="shared" si="21"/>
        <v>297.87824282428244</v>
      </c>
      <c r="X64" s="3">
        <v>61</v>
      </c>
      <c r="Y64" s="3">
        <f t="shared" si="15"/>
        <v>0.3</v>
      </c>
      <c r="Z64" s="4">
        <f t="shared" si="12"/>
        <v>293.52524282428249</v>
      </c>
      <c r="AA64" s="4">
        <f t="shared" si="13"/>
        <v>297.87824282428244</v>
      </c>
      <c r="AB64" s="3">
        <v>61</v>
      </c>
      <c r="AC64" s="3">
        <v>0.3</v>
      </c>
      <c r="AD64" s="3">
        <f t="shared" ca="1" si="16"/>
        <v>298.09272370105032</v>
      </c>
      <c r="AE64" s="3">
        <f t="shared" ca="1" si="14"/>
        <v>303.6491664061424</v>
      </c>
      <c r="AF64" s="3"/>
    </row>
    <row r="65" spans="1:32" ht="15.6">
      <c r="A65" s="3">
        <v>62</v>
      </c>
      <c r="B65" s="3">
        <v>0.30499999999999999</v>
      </c>
      <c r="C65" s="3">
        <f t="shared" si="3"/>
        <v>9</v>
      </c>
      <c r="D65" s="3">
        <f t="shared" si="4"/>
        <v>6</v>
      </c>
      <c r="E65" s="3">
        <f t="shared" si="17"/>
        <v>-0.790897225995846</v>
      </c>
      <c r="F65" s="3">
        <f t="shared" ca="1" si="18"/>
        <v>-19.960387581685385</v>
      </c>
      <c r="G65" s="3">
        <f t="shared" ca="1" si="19"/>
        <v>0</v>
      </c>
      <c r="H65" s="3">
        <f t="shared" ca="1" si="8"/>
        <v>5.9553987827744223E-2</v>
      </c>
      <c r="I65" s="3">
        <f t="shared" si="20"/>
        <v>323.55</v>
      </c>
      <c r="J65" s="3">
        <f t="shared" ca="1" si="9"/>
        <v>303.6491664061424</v>
      </c>
      <c r="K65" s="3">
        <f t="shared" ca="1" si="10"/>
        <v>307.86495794789545</v>
      </c>
      <c r="L65" s="3">
        <v>297.87824282428244</v>
      </c>
      <c r="M65" s="3">
        <f t="shared" si="21"/>
        <v>304.92524282428246</v>
      </c>
      <c r="X65" s="3">
        <v>62</v>
      </c>
      <c r="Y65" s="3">
        <f t="shared" si="15"/>
        <v>0.30499999999999999</v>
      </c>
      <c r="Z65" s="4">
        <f t="shared" si="12"/>
        <v>297.87824282428244</v>
      </c>
      <c r="AA65" s="4">
        <f t="shared" si="13"/>
        <v>304.92524282428246</v>
      </c>
      <c r="AB65" s="3">
        <v>62</v>
      </c>
      <c r="AC65" s="3">
        <v>0.30499999999999999</v>
      </c>
      <c r="AD65" s="3">
        <f t="shared" ca="1" si="16"/>
        <v>303.6491664061424</v>
      </c>
      <c r="AE65" s="3">
        <f t="shared" ca="1" si="14"/>
        <v>307.86495794789545</v>
      </c>
      <c r="AF65" s="3"/>
    </row>
    <row r="66" spans="1:32" ht="15.6">
      <c r="A66" s="3">
        <v>63</v>
      </c>
      <c r="B66" s="3">
        <v>0.31</v>
      </c>
      <c r="C66" s="3">
        <f t="shared" si="3"/>
        <v>9</v>
      </c>
      <c r="D66" s="3">
        <f t="shared" si="4"/>
        <v>7</v>
      </c>
      <c r="E66" s="3">
        <f t="shared" si="17"/>
        <v>-0.59646674726591298</v>
      </c>
      <c r="F66" s="3">
        <f t="shared" ca="1" si="18"/>
        <v>-15.717891147611709</v>
      </c>
      <c r="G66" s="3">
        <f t="shared" ca="1" si="19"/>
        <v>0</v>
      </c>
      <c r="H66" s="3">
        <f t="shared" ca="1" si="8"/>
        <v>-3.0671509044928698</v>
      </c>
      <c r="I66" s="3">
        <f t="shared" si="20"/>
        <v>326.65000000000003</v>
      </c>
      <c r="J66" s="3">
        <f t="shared" ca="1" si="9"/>
        <v>307.86495794789545</v>
      </c>
      <c r="K66" s="3">
        <f t="shared" ca="1" si="10"/>
        <v>319.56865945677947</v>
      </c>
      <c r="L66" s="3">
        <v>304.92524282428246</v>
      </c>
      <c r="M66" s="3">
        <f t="shared" si="21"/>
        <v>311.73224282428248</v>
      </c>
      <c r="X66" s="3">
        <v>63</v>
      </c>
      <c r="Y66" s="3">
        <f t="shared" si="15"/>
        <v>0.31</v>
      </c>
      <c r="Z66" s="4">
        <f t="shared" si="12"/>
        <v>304.92524282428246</v>
      </c>
      <c r="AA66" s="4">
        <f t="shared" si="13"/>
        <v>311.73224282428248</v>
      </c>
      <c r="AB66" s="3">
        <v>63</v>
      </c>
      <c r="AC66" s="3">
        <v>0.31</v>
      </c>
      <c r="AD66" s="3">
        <f t="shared" ca="1" si="16"/>
        <v>307.86495794789545</v>
      </c>
      <c r="AE66" s="3">
        <f t="shared" ca="1" si="14"/>
        <v>319.56865945677947</v>
      </c>
      <c r="AF66" s="3"/>
    </row>
    <row r="67" spans="1:32" ht="15.6">
      <c r="A67" s="3">
        <v>64</v>
      </c>
      <c r="B67" s="3">
        <v>0.315</v>
      </c>
      <c r="C67" s="3">
        <f t="shared" si="3"/>
        <v>10</v>
      </c>
      <c r="D67" s="3">
        <f t="shared" si="4"/>
        <v>1</v>
      </c>
      <c r="E67" s="3">
        <f t="shared" si="17"/>
        <v>-0.35779905854507588</v>
      </c>
      <c r="F67" s="3">
        <f t="shared" ca="1" si="18"/>
        <v>-9.0623121210138375</v>
      </c>
      <c r="G67" s="3">
        <f t="shared" ca="1" si="19"/>
        <v>0.73428546967056996</v>
      </c>
      <c r="H67" s="3">
        <f t="shared" ca="1" si="8"/>
        <v>-1.9033138918772554</v>
      </c>
      <c r="I67" s="3">
        <f t="shared" si="20"/>
        <v>329.8</v>
      </c>
      <c r="J67" s="3">
        <f t="shared" ca="1" si="9"/>
        <v>319.56865945677947</v>
      </c>
      <c r="K67" s="3">
        <f t="shared" ca="1" si="10"/>
        <v>333.63680131680195</v>
      </c>
      <c r="L67" s="3">
        <v>311.73224282428248</v>
      </c>
      <c r="M67" s="3">
        <f t="shared" si="21"/>
        <v>323.70924282428246</v>
      </c>
      <c r="X67" s="3">
        <v>64</v>
      </c>
      <c r="Y67" s="3">
        <f t="shared" si="15"/>
        <v>0.315</v>
      </c>
      <c r="Z67" s="4">
        <f t="shared" si="12"/>
        <v>311.73224282428248</v>
      </c>
      <c r="AA67" s="4">
        <f t="shared" si="13"/>
        <v>323.70924282428246</v>
      </c>
      <c r="AB67" s="3">
        <v>64</v>
      </c>
      <c r="AC67" s="3">
        <v>0.315</v>
      </c>
      <c r="AD67" s="3">
        <f t="shared" ca="1" si="16"/>
        <v>319.56865945677947</v>
      </c>
      <c r="AE67" s="3">
        <f t="shared" ca="1" si="14"/>
        <v>333.63680131680195</v>
      </c>
      <c r="AF67" s="3"/>
    </row>
    <row r="68" spans="1:32" ht="15.6">
      <c r="A68" s="3">
        <v>65</v>
      </c>
      <c r="B68" s="3">
        <v>0.32</v>
      </c>
      <c r="C68" s="3">
        <f t="shared" si="3"/>
        <v>10</v>
      </c>
      <c r="D68" s="3">
        <f t="shared" si="4"/>
        <v>2</v>
      </c>
      <c r="E68" s="3">
        <f t="shared" si="17"/>
        <v>-9.2595050473725765E-2</v>
      </c>
      <c r="F68" s="3">
        <f t="shared" ca="1" si="18"/>
        <v>-2.4625636794803669</v>
      </c>
      <c r="G68" s="3">
        <f t="shared" ca="1" si="19"/>
        <v>1.5767697130678731</v>
      </c>
      <c r="H68" s="3">
        <f t="shared" ca="1" si="8"/>
        <v>1.5225952832144309</v>
      </c>
      <c r="I68" s="3">
        <f t="shared" si="20"/>
        <v>333</v>
      </c>
      <c r="J68" s="3">
        <f t="shared" ca="1" si="9"/>
        <v>333.63680131680195</v>
      </c>
      <c r="K68" s="3">
        <f t="shared" ca="1" si="10"/>
        <v>344.76203533992935</v>
      </c>
      <c r="L68" s="3">
        <v>323.70924282428246</v>
      </c>
      <c r="M68" s="3">
        <f t="shared" si="21"/>
        <v>337.56324282428244</v>
      </c>
      <c r="X68" s="3">
        <v>65</v>
      </c>
      <c r="Y68" s="3">
        <f t="shared" ref="Y68:Y99" si="22">B68</f>
        <v>0.32</v>
      </c>
      <c r="Z68" s="4">
        <f t="shared" si="12"/>
        <v>323.70924282428246</v>
      </c>
      <c r="AA68" s="4">
        <f t="shared" si="13"/>
        <v>337.56324282428244</v>
      </c>
      <c r="AB68" s="3">
        <v>65</v>
      </c>
      <c r="AC68" s="3">
        <v>0.32</v>
      </c>
      <c r="AD68" s="3">
        <f t="shared" ref="AD68:AD99" ca="1" si="23">J68</f>
        <v>333.63680131680195</v>
      </c>
      <c r="AE68" s="3">
        <f t="shared" ca="1" si="14"/>
        <v>344.76203533992935</v>
      </c>
      <c r="AF68" s="3"/>
    </row>
    <row r="69" spans="1:32" ht="15.6">
      <c r="A69" s="3">
        <v>66</v>
      </c>
      <c r="B69" s="3">
        <v>0.32500000000000001</v>
      </c>
      <c r="C69" s="3">
        <f t="shared" ref="C69:C132" si="24">IF(D69=1,C68+1,C68)</f>
        <v>10</v>
      </c>
      <c r="D69" s="3">
        <f t="shared" ref="D69:D132" si="25">IF(D68&lt;7,D68+1,1)</f>
        <v>3</v>
      </c>
      <c r="E69" s="3">
        <f t="shared" si="17"/>
        <v>0.17947630889709076</v>
      </c>
      <c r="F69" s="3">
        <f t="shared" ca="1" si="18"/>
        <v>4.6835470806841055</v>
      </c>
      <c r="G69" s="3">
        <f t="shared" ca="1" si="19"/>
        <v>2.0430569883920522</v>
      </c>
      <c r="H69" s="3">
        <f t="shared" ref="H69:H80" ca="1" si="26">NORMINV(RAND(),0,1)</f>
        <v>1.7854312708532127</v>
      </c>
      <c r="I69" s="3">
        <f t="shared" si="20"/>
        <v>336.25</v>
      </c>
      <c r="J69" s="3">
        <f t="shared" ref="J69:J132" ca="1" si="27">SUM(F69:I69)</f>
        <v>344.76203533992935</v>
      </c>
      <c r="K69" s="3">
        <f t="shared" ref="K69:K132" ca="1" si="28">J70</f>
        <v>355.5346926260134</v>
      </c>
      <c r="L69" s="3">
        <v>337.56324282428244</v>
      </c>
      <c r="M69" s="3">
        <f t="shared" si="21"/>
        <v>355.77024282428243</v>
      </c>
      <c r="X69" s="3">
        <v>66</v>
      </c>
      <c r="Y69" s="3">
        <f t="shared" si="22"/>
        <v>0.32500000000000001</v>
      </c>
      <c r="Z69" s="4">
        <f t="shared" ref="Z69:Z132" si="29">L69</f>
        <v>337.56324282428244</v>
      </c>
      <c r="AA69" s="4">
        <f t="shared" ref="AA69:AA132" si="30">Z70</f>
        <v>355.77024282428243</v>
      </c>
      <c r="AB69" s="3">
        <v>66</v>
      </c>
      <c r="AC69" s="3">
        <v>0.32500000000000001</v>
      </c>
      <c r="AD69" s="3">
        <f t="shared" ca="1" si="23"/>
        <v>344.76203533992935</v>
      </c>
      <c r="AE69" s="3">
        <f t="shared" ref="AE69:AE132" ca="1" si="31">AD70</f>
        <v>355.5346926260134</v>
      </c>
      <c r="AF69" s="3"/>
    </row>
    <row r="70" spans="1:32" ht="15.6">
      <c r="A70" s="3">
        <v>67</v>
      </c>
      <c r="B70" s="3">
        <v>0.33</v>
      </c>
      <c r="C70" s="3">
        <f t="shared" si="24"/>
        <v>10</v>
      </c>
      <c r="D70" s="3">
        <f t="shared" si="25"/>
        <v>4</v>
      </c>
      <c r="E70" s="3">
        <f t="shared" si="17"/>
        <v>0.43823673148648717</v>
      </c>
      <c r="F70" s="3">
        <f t="shared" ca="1" si="18"/>
        <v>11.264704403917412</v>
      </c>
      <c r="G70" s="3">
        <f t="shared" ca="1" si="19"/>
        <v>3.6769160640379455</v>
      </c>
      <c r="H70" s="3">
        <f t="shared" ca="1" si="26"/>
        <v>1.0430721580580276</v>
      </c>
      <c r="I70" s="3">
        <f t="shared" si="20"/>
        <v>339.55</v>
      </c>
      <c r="J70" s="3">
        <f t="shared" ca="1" si="27"/>
        <v>355.5346926260134</v>
      </c>
      <c r="K70" s="3">
        <f t="shared" ca="1" si="28"/>
        <v>359.86783904981218</v>
      </c>
      <c r="L70" s="3">
        <v>355.77024282428243</v>
      </c>
      <c r="M70" s="3">
        <f t="shared" si="21"/>
        <v>371.01924282428246</v>
      </c>
      <c r="X70" s="3">
        <v>67</v>
      </c>
      <c r="Y70" s="3">
        <f t="shared" si="22"/>
        <v>0.33</v>
      </c>
      <c r="Z70" s="4">
        <f t="shared" si="29"/>
        <v>355.77024282428243</v>
      </c>
      <c r="AA70" s="4">
        <f t="shared" si="30"/>
        <v>371.01924282428246</v>
      </c>
      <c r="AB70" s="3">
        <v>67</v>
      </c>
      <c r="AC70" s="3">
        <v>0.33</v>
      </c>
      <c r="AD70" s="3">
        <f t="shared" ca="1" si="23"/>
        <v>355.5346926260134</v>
      </c>
      <c r="AE70" s="3">
        <f t="shared" ca="1" si="31"/>
        <v>359.86783904981218</v>
      </c>
      <c r="AF70" s="3"/>
    </row>
    <row r="71" spans="1:32" ht="15.6">
      <c r="A71" s="3">
        <v>68</v>
      </c>
      <c r="B71" s="3">
        <v>0.33500000000000002</v>
      </c>
      <c r="C71" s="3">
        <f t="shared" si="24"/>
        <v>10</v>
      </c>
      <c r="D71" s="3">
        <f t="shared" si="25"/>
        <v>5</v>
      </c>
      <c r="E71" s="3">
        <f t="shared" si="17"/>
        <v>0.66449514050118341</v>
      </c>
      <c r="F71" s="3">
        <f t="shared" ca="1" si="18"/>
        <v>16.369230020701625</v>
      </c>
      <c r="G71" s="3">
        <f t="shared" ca="1" si="19"/>
        <v>2.2850218102775011</v>
      </c>
      <c r="H71" s="3">
        <f t="shared" ca="1" si="26"/>
        <v>-1.68641278116699</v>
      </c>
      <c r="I71" s="3">
        <f t="shared" si="20"/>
        <v>342.90000000000003</v>
      </c>
      <c r="J71" s="3">
        <f t="shared" ca="1" si="27"/>
        <v>359.86783904981218</v>
      </c>
      <c r="K71" s="3">
        <f t="shared" ca="1" si="28"/>
        <v>366.41276794735342</v>
      </c>
      <c r="L71" s="3">
        <v>371.01924282428246</v>
      </c>
      <c r="M71" s="3">
        <f t="shared" si="21"/>
        <v>369.04624282428244</v>
      </c>
      <c r="X71" s="3">
        <v>68</v>
      </c>
      <c r="Y71" s="3">
        <f t="shared" si="22"/>
        <v>0.33500000000000002</v>
      </c>
      <c r="Z71" s="4">
        <f t="shared" si="29"/>
        <v>371.01924282428246</v>
      </c>
      <c r="AA71" s="4">
        <f t="shared" si="30"/>
        <v>369.04624282428244</v>
      </c>
      <c r="AB71" s="3">
        <v>68</v>
      </c>
      <c r="AC71" s="3">
        <v>0.33500000000000002</v>
      </c>
      <c r="AD71" s="3">
        <f t="shared" ca="1" si="23"/>
        <v>359.86783904981218</v>
      </c>
      <c r="AE71" s="3">
        <f t="shared" ca="1" si="31"/>
        <v>366.41276794735342</v>
      </c>
      <c r="AF71" s="3"/>
    </row>
    <row r="72" spans="1:32" ht="15.6">
      <c r="A72" s="3">
        <v>69</v>
      </c>
      <c r="B72" s="3">
        <v>0.34</v>
      </c>
      <c r="C72" s="3">
        <f t="shared" si="24"/>
        <v>10</v>
      </c>
      <c r="D72" s="3">
        <f t="shared" si="25"/>
        <v>6</v>
      </c>
      <c r="E72" s="3">
        <f t="shared" si="17"/>
        <v>0.84147098480789606</v>
      </c>
      <c r="F72" s="3">
        <f t="shared" ca="1" si="18"/>
        <v>20.124820013183175</v>
      </c>
      <c r="G72" s="3">
        <f t="shared" ca="1" si="19"/>
        <v>1.6042438221739184</v>
      </c>
      <c r="H72" s="3">
        <f t="shared" ca="1" si="26"/>
        <v>-1.6162958880036995</v>
      </c>
      <c r="I72" s="3">
        <f t="shared" si="20"/>
        <v>346.3</v>
      </c>
      <c r="J72" s="3">
        <f t="shared" ca="1" si="27"/>
        <v>366.41276794735342</v>
      </c>
      <c r="K72" s="3">
        <f t="shared" ca="1" si="28"/>
        <v>375.47726713353939</v>
      </c>
      <c r="L72" s="3">
        <v>369.04624282428244</v>
      </c>
      <c r="M72" s="3">
        <f t="shared" si="21"/>
        <v>375.61224282428248</v>
      </c>
      <c r="X72" s="3">
        <v>69</v>
      </c>
      <c r="Y72" s="3">
        <f t="shared" si="22"/>
        <v>0.34</v>
      </c>
      <c r="Z72" s="4">
        <f t="shared" si="29"/>
        <v>369.04624282428244</v>
      </c>
      <c r="AA72" s="4">
        <f t="shared" si="30"/>
        <v>375.61224282428248</v>
      </c>
      <c r="AB72" s="3">
        <v>69</v>
      </c>
      <c r="AC72" s="3">
        <v>0.34</v>
      </c>
      <c r="AD72" s="3">
        <f t="shared" ca="1" si="23"/>
        <v>366.41276794735342</v>
      </c>
      <c r="AE72" s="3">
        <f t="shared" ca="1" si="31"/>
        <v>375.47726713353939</v>
      </c>
      <c r="AF72" s="3"/>
    </row>
    <row r="73" spans="1:32" ht="15.6">
      <c r="A73" s="3">
        <v>70</v>
      </c>
      <c r="B73" s="3">
        <v>0.34499999999999997</v>
      </c>
      <c r="C73" s="3">
        <f t="shared" si="24"/>
        <v>10</v>
      </c>
      <c r="D73" s="3">
        <f t="shared" si="25"/>
        <v>7</v>
      </c>
      <c r="E73" s="3">
        <f t="shared" si="17"/>
        <v>0.95603877564501993</v>
      </c>
      <c r="F73" s="3">
        <f t="shared" ca="1" si="18"/>
        <v>23.81659193697265</v>
      </c>
      <c r="G73" s="3">
        <f t="shared" ca="1" si="19"/>
        <v>0.8279847167084825</v>
      </c>
      <c r="H73" s="3">
        <f t="shared" ca="1" si="26"/>
        <v>1.082690479858226</v>
      </c>
      <c r="I73" s="3">
        <f t="shared" si="20"/>
        <v>349.75</v>
      </c>
      <c r="J73" s="3">
        <f t="shared" ca="1" si="27"/>
        <v>375.47726713353939</v>
      </c>
      <c r="K73" s="3">
        <f t="shared" ca="1" si="28"/>
        <v>378.15129314191392</v>
      </c>
      <c r="L73" s="3">
        <v>375.61224282428248</v>
      </c>
      <c r="M73" s="3">
        <f t="shared" si="21"/>
        <v>379.22024282428248</v>
      </c>
      <c r="X73" s="3">
        <v>70</v>
      </c>
      <c r="Y73" s="3">
        <f t="shared" si="22"/>
        <v>0.34499999999999997</v>
      </c>
      <c r="Z73" s="4">
        <f t="shared" si="29"/>
        <v>375.61224282428248</v>
      </c>
      <c r="AA73" s="4">
        <f t="shared" si="30"/>
        <v>379.22024282428248</v>
      </c>
      <c r="AB73" s="3">
        <v>70</v>
      </c>
      <c r="AC73" s="3">
        <v>0.34499999999999997</v>
      </c>
      <c r="AD73" s="3">
        <f t="shared" ca="1" si="23"/>
        <v>375.47726713353939</v>
      </c>
      <c r="AE73" s="3">
        <f t="shared" ca="1" si="31"/>
        <v>378.15129314191392</v>
      </c>
      <c r="AF73" s="3"/>
    </row>
    <row r="74" spans="1:32" ht="15.6">
      <c r="A74" s="3">
        <v>71</v>
      </c>
      <c r="B74" s="3">
        <v>0.35</v>
      </c>
      <c r="C74" s="3">
        <f t="shared" si="24"/>
        <v>11</v>
      </c>
      <c r="D74" s="3">
        <f t="shared" si="25"/>
        <v>1</v>
      </c>
      <c r="E74" s="3">
        <f t="shared" si="17"/>
        <v>0.9997015440789313</v>
      </c>
      <c r="F74" s="3">
        <f t="shared" ca="1" si="18"/>
        <v>25.419928470883129</v>
      </c>
      <c r="G74" s="3">
        <f t="shared" ca="1" si="19"/>
        <v>0</v>
      </c>
      <c r="H74" s="3">
        <f t="shared" ca="1" si="26"/>
        <v>-0.51863532896921249</v>
      </c>
      <c r="I74" s="3">
        <f t="shared" si="20"/>
        <v>353.25</v>
      </c>
      <c r="J74" s="3">
        <f t="shared" ca="1" si="27"/>
        <v>378.15129314191392</v>
      </c>
      <c r="K74" s="3">
        <f t="shared" ca="1" si="28"/>
        <v>381.09956351088437</v>
      </c>
      <c r="L74" s="3">
        <v>379.22024282428248</v>
      </c>
      <c r="M74" s="3">
        <f t="shared" si="21"/>
        <v>386.09924282428244</v>
      </c>
      <c r="X74" s="3">
        <v>71</v>
      </c>
      <c r="Y74" s="3">
        <f t="shared" si="22"/>
        <v>0.35</v>
      </c>
      <c r="Z74" s="4">
        <f t="shared" si="29"/>
        <v>379.22024282428248</v>
      </c>
      <c r="AA74" s="4">
        <f t="shared" si="30"/>
        <v>386.09924282428244</v>
      </c>
      <c r="AB74" s="3">
        <v>71</v>
      </c>
      <c r="AC74" s="3">
        <v>0.35</v>
      </c>
      <c r="AD74" s="3">
        <f t="shared" ca="1" si="23"/>
        <v>378.15129314191392</v>
      </c>
      <c r="AE74" s="3">
        <f t="shared" ca="1" si="31"/>
        <v>381.09956351088437</v>
      </c>
      <c r="AF74" s="3"/>
    </row>
    <row r="75" spans="1:32" ht="15.6">
      <c r="A75" s="3">
        <v>72</v>
      </c>
      <c r="B75" s="3">
        <v>0.35499999999999998</v>
      </c>
      <c r="C75" s="3">
        <f t="shared" si="24"/>
        <v>11</v>
      </c>
      <c r="D75" s="3">
        <f t="shared" si="25"/>
        <v>2</v>
      </c>
      <c r="E75" s="3">
        <f t="shared" si="17"/>
        <v>0.96922102231876239</v>
      </c>
      <c r="F75" s="3">
        <f t="shared" ca="1" si="18"/>
        <v>24.499319135689145</v>
      </c>
      <c r="G75" s="3">
        <f t="shared" ca="1" si="19"/>
        <v>0</v>
      </c>
      <c r="H75" s="3">
        <f t="shared" ca="1" si="26"/>
        <v>-0.19975562480479764</v>
      </c>
      <c r="I75" s="3">
        <f t="shared" si="20"/>
        <v>356.8</v>
      </c>
      <c r="J75" s="3">
        <f t="shared" ca="1" si="27"/>
        <v>381.09956351088437</v>
      </c>
      <c r="K75" s="3">
        <f t="shared" ca="1" si="28"/>
        <v>382.30156977361628</v>
      </c>
      <c r="L75" s="3">
        <v>386.09924282428244</v>
      </c>
      <c r="M75" s="3">
        <f t="shared" si="21"/>
        <v>388.88924282428246</v>
      </c>
      <c r="X75" s="3">
        <v>72</v>
      </c>
      <c r="Y75" s="3">
        <f t="shared" si="22"/>
        <v>0.35499999999999998</v>
      </c>
      <c r="Z75" s="4">
        <f t="shared" si="29"/>
        <v>386.09924282428244</v>
      </c>
      <c r="AA75" s="4">
        <f t="shared" si="30"/>
        <v>388.88924282428246</v>
      </c>
      <c r="AB75" s="3">
        <v>72</v>
      </c>
      <c r="AC75" s="3">
        <v>0.35499999999999998</v>
      </c>
      <c r="AD75" s="3">
        <f t="shared" ca="1" si="23"/>
        <v>381.09956351088437</v>
      </c>
      <c r="AE75" s="3">
        <f t="shared" ca="1" si="31"/>
        <v>382.30156977361628</v>
      </c>
      <c r="AF75" s="3"/>
    </row>
    <row r="76" spans="1:32" ht="15.6">
      <c r="A76" s="3">
        <v>73</v>
      </c>
      <c r="B76" s="3">
        <v>0.36</v>
      </c>
      <c r="C76" s="3">
        <f t="shared" si="24"/>
        <v>11</v>
      </c>
      <c r="D76" s="3">
        <f t="shared" si="25"/>
        <v>3</v>
      </c>
      <c r="E76" s="3">
        <f t="shared" si="17"/>
        <v>0.86685781122435546</v>
      </c>
      <c r="F76" s="3">
        <f t="shared" ca="1" si="18"/>
        <v>21.648368503283553</v>
      </c>
      <c r="G76" s="3">
        <f t="shared" ca="1" si="19"/>
        <v>0</v>
      </c>
      <c r="H76" s="3">
        <f t="shared" ca="1" si="26"/>
        <v>0.25320127033269368</v>
      </c>
      <c r="I76" s="3">
        <f t="shared" si="20"/>
        <v>360.40000000000003</v>
      </c>
      <c r="J76" s="3">
        <f t="shared" ca="1" si="27"/>
        <v>382.30156977361628</v>
      </c>
      <c r="K76" s="3">
        <f t="shared" ca="1" si="28"/>
        <v>384.06718490606886</v>
      </c>
      <c r="L76" s="3">
        <v>388.88924282428246</v>
      </c>
      <c r="M76" s="3">
        <f t="shared" si="21"/>
        <v>390.86124282428244</v>
      </c>
      <c r="X76" s="3">
        <v>73</v>
      </c>
      <c r="Y76" s="3">
        <f t="shared" si="22"/>
        <v>0.36</v>
      </c>
      <c r="Z76" s="4">
        <f t="shared" si="29"/>
        <v>388.88924282428246</v>
      </c>
      <c r="AA76" s="4">
        <f t="shared" si="30"/>
        <v>390.86124282428244</v>
      </c>
      <c r="AB76" s="3">
        <v>73</v>
      </c>
      <c r="AC76" s="3">
        <v>0.36</v>
      </c>
      <c r="AD76" s="3">
        <f t="shared" ca="1" si="23"/>
        <v>382.30156977361628</v>
      </c>
      <c r="AE76" s="3">
        <f t="shared" ca="1" si="31"/>
        <v>384.06718490606886</v>
      </c>
      <c r="AF76" s="3"/>
    </row>
    <row r="77" spans="1:32" ht="15.6">
      <c r="A77" s="3">
        <v>74</v>
      </c>
      <c r="B77" s="3">
        <v>0.36499999999999999</v>
      </c>
      <c r="C77" s="3">
        <f t="shared" si="24"/>
        <v>11</v>
      </c>
      <c r="D77" s="3">
        <f t="shared" si="25"/>
        <v>4</v>
      </c>
      <c r="E77" s="3">
        <f t="shared" si="17"/>
        <v>0.70020372188205127</v>
      </c>
      <c r="F77" s="3">
        <f t="shared" ca="1" si="18"/>
        <v>18.539986065840658</v>
      </c>
      <c r="G77" s="3">
        <f t="shared" ca="1" si="19"/>
        <v>0</v>
      </c>
      <c r="H77" s="3">
        <f t="shared" ca="1" si="26"/>
        <v>1.4771988402281822</v>
      </c>
      <c r="I77" s="3">
        <f t="shared" si="20"/>
        <v>364.05</v>
      </c>
      <c r="J77" s="3">
        <f t="shared" ca="1" si="27"/>
        <v>384.06718490606886</v>
      </c>
      <c r="K77" s="3">
        <f t="shared" ca="1" si="28"/>
        <v>380.75371324436753</v>
      </c>
      <c r="L77" s="3">
        <v>390.86124282428244</v>
      </c>
      <c r="M77" s="3">
        <f t="shared" si="21"/>
        <v>392.42424282428243</v>
      </c>
      <c r="X77" s="3">
        <v>74</v>
      </c>
      <c r="Y77" s="3">
        <f t="shared" si="22"/>
        <v>0.36499999999999999</v>
      </c>
      <c r="Z77" s="4">
        <f t="shared" si="29"/>
        <v>390.86124282428244</v>
      </c>
      <c r="AA77" s="4">
        <f t="shared" si="30"/>
        <v>392.42424282428243</v>
      </c>
      <c r="AB77" s="3">
        <v>74</v>
      </c>
      <c r="AC77" s="3">
        <v>0.36499999999999999</v>
      </c>
      <c r="AD77" s="3">
        <f t="shared" ca="1" si="23"/>
        <v>384.06718490606886</v>
      </c>
      <c r="AE77" s="3">
        <f t="shared" ca="1" si="31"/>
        <v>380.75371324436753</v>
      </c>
      <c r="AF77" s="3"/>
    </row>
    <row r="78" spans="1:32" ht="15.6">
      <c r="A78" s="3">
        <v>75</v>
      </c>
      <c r="B78" s="3">
        <v>0.37</v>
      </c>
      <c r="C78" s="3">
        <f t="shared" si="24"/>
        <v>11</v>
      </c>
      <c r="D78" s="3">
        <f t="shared" si="25"/>
        <v>5</v>
      </c>
      <c r="E78" s="3">
        <f t="shared" si="17"/>
        <v>0.48161872570663972</v>
      </c>
      <c r="F78" s="3">
        <f t="shared" ca="1" si="18"/>
        <v>12.251083063009306</v>
      </c>
      <c r="G78" s="3">
        <f t="shared" ca="1" si="19"/>
        <v>0</v>
      </c>
      <c r="H78" s="3">
        <f t="shared" ca="1" si="26"/>
        <v>0.75263018135824544</v>
      </c>
      <c r="I78" s="3">
        <f t="shared" si="20"/>
        <v>367.75</v>
      </c>
      <c r="J78" s="3">
        <f t="shared" ca="1" si="27"/>
        <v>380.75371324436753</v>
      </c>
      <c r="K78" s="3">
        <f t="shared" ca="1" si="28"/>
        <v>376.02608472736358</v>
      </c>
      <c r="L78" s="3">
        <v>392.42424282428243</v>
      </c>
      <c r="M78" s="3">
        <f t="shared" si="21"/>
        <v>392.01624282428247</v>
      </c>
      <c r="X78" s="3">
        <v>75</v>
      </c>
      <c r="Y78" s="3">
        <f t="shared" si="22"/>
        <v>0.37</v>
      </c>
      <c r="Z78" s="4">
        <f t="shared" si="29"/>
        <v>392.42424282428243</v>
      </c>
      <c r="AA78" s="4">
        <f t="shared" si="30"/>
        <v>392.01624282428247</v>
      </c>
      <c r="AB78" s="3">
        <v>75</v>
      </c>
      <c r="AC78" s="3">
        <v>0.37</v>
      </c>
      <c r="AD78" s="3">
        <f t="shared" ca="1" si="23"/>
        <v>380.75371324436753</v>
      </c>
      <c r="AE78" s="3">
        <f t="shared" ca="1" si="31"/>
        <v>376.02608472736358</v>
      </c>
      <c r="AF78" s="3"/>
    </row>
    <row r="79" spans="1:32" ht="15.6">
      <c r="A79" s="3">
        <v>76</v>
      </c>
      <c r="B79" s="3">
        <v>0.375</v>
      </c>
      <c r="C79" s="3">
        <f t="shared" si="24"/>
        <v>11</v>
      </c>
      <c r="D79" s="3">
        <f t="shared" si="25"/>
        <v>6</v>
      </c>
      <c r="E79" s="3">
        <f t="shared" si="17"/>
        <v>0.2273142719046346</v>
      </c>
      <c r="F79" s="3">
        <f t="shared" ca="1" si="18"/>
        <v>6.0062076552300567</v>
      </c>
      <c r="G79" s="3">
        <f t="shared" ca="1" si="19"/>
        <v>0</v>
      </c>
      <c r="H79" s="3">
        <f t="shared" ca="1" si="26"/>
        <v>-1.4801229278664851</v>
      </c>
      <c r="I79" s="3">
        <f t="shared" si="20"/>
        <v>371.5</v>
      </c>
      <c r="J79" s="3">
        <f t="shared" ca="1" si="27"/>
        <v>376.02608472736358</v>
      </c>
      <c r="K79" s="3">
        <f t="shared" ca="1" si="28"/>
        <v>374.37400909997416</v>
      </c>
      <c r="L79" s="3">
        <v>392.01624282428247</v>
      </c>
      <c r="M79" s="3">
        <f t="shared" si="21"/>
        <v>402.02124282428247</v>
      </c>
      <c r="X79" s="3">
        <v>76</v>
      </c>
      <c r="Y79" s="3">
        <f t="shared" si="22"/>
        <v>0.375</v>
      </c>
      <c r="Z79" s="4">
        <f t="shared" si="29"/>
        <v>392.01624282428247</v>
      </c>
      <c r="AA79" s="4">
        <f t="shared" si="30"/>
        <v>402.02124282428247</v>
      </c>
      <c r="AB79" s="3">
        <v>76</v>
      </c>
      <c r="AC79" s="3">
        <v>0.375</v>
      </c>
      <c r="AD79" s="3">
        <f t="shared" ca="1" si="23"/>
        <v>376.02608472736358</v>
      </c>
      <c r="AE79" s="3">
        <f t="shared" ca="1" si="31"/>
        <v>374.37400909997416</v>
      </c>
      <c r="AF79" s="3"/>
    </row>
    <row r="80" spans="1:32" ht="15.6">
      <c r="A80" s="3">
        <v>77</v>
      </c>
      <c r="B80" s="3">
        <v>0.38</v>
      </c>
      <c r="C80" s="3">
        <f t="shared" si="24"/>
        <v>11</v>
      </c>
      <c r="D80" s="3">
        <f t="shared" si="25"/>
        <v>7</v>
      </c>
      <c r="E80" s="3">
        <f t="shared" si="17"/>
        <v>-4.3849041550941263E-2</v>
      </c>
      <c r="F80" s="3">
        <f t="shared" ca="1" si="18"/>
        <v>-1.0958916646219123</v>
      </c>
      <c r="G80" s="3">
        <f t="shared" ca="1" si="19"/>
        <v>0</v>
      </c>
      <c r="H80" s="3">
        <f t="shared" ca="1" si="26"/>
        <v>0.16990076459604603</v>
      </c>
      <c r="I80" s="3">
        <f t="shared" si="20"/>
        <v>375.3</v>
      </c>
      <c r="J80" s="3">
        <f t="shared" ca="1" si="27"/>
        <v>374.37400909997416</v>
      </c>
      <c r="K80" s="3">
        <f t="shared" ca="1" si="28"/>
        <v>394.75239452126374</v>
      </c>
      <c r="L80" s="3">
        <v>402.02124282428247</v>
      </c>
      <c r="M80" s="3">
        <f>L81</f>
        <v>383.40524282428248</v>
      </c>
      <c r="X80" s="3">
        <v>77</v>
      </c>
      <c r="Y80" s="3">
        <f t="shared" si="22"/>
        <v>0.38</v>
      </c>
      <c r="Z80" s="4">
        <f t="shared" si="29"/>
        <v>402.02124282428247</v>
      </c>
      <c r="AA80" s="4">
        <f t="shared" si="30"/>
        <v>383.40524282428248</v>
      </c>
      <c r="AB80" s="3">
        <v>77</v>
      </c>
      <c r="AC80" s="3">
        <v>0.38</v>
      </c>
      <c r="AD80" s="3">
        <f t="shared" ca="1" si="23"/>
        <v>374.37400909997416</v>
      </c>
      <c r="AE80" s="3">
        <f t="shared" ca="1" si="31"/>
        <v>394.75239452126374</v>
      </c>
      <c r="AF80" s="3"/>
    </row>
    <row r="81" spans="1:32" ht="15.6">
      <c r="A81" s="3">
        <v>78</v>
      </c>
      <c r="B81" s="3">
        <v>0.38500000000000001</v>
      </c>
      <c r="C81" s="3">
        <f t="shared" si="24"/>
        <v>12</v>
      </c>
      <c r="D81" s="3">
        <f t="shared" si="25"/>
        <v>1</v>
      </c>
      <c r="E81" s="3">
        <f>SIN(2*PI()*A81/11)</f>
        <v>0.54064081745559289</v>
      </c>
      <c r="F81" s="3">
        <f ca="1">E81*NORMINV(RAND(),11,2)</f>
        <v>6.4091715532793119</v>
      </c>
      <c r="G81" s="3">
        <f t="shared" ref="G81:G132" ca="1" si="32">IF(OR(C81=$B$1,C81=$B$2,C81=$A$2,C81=$C$2,C81=$D$2),IF(D81=1,NORMINV(RAND(),10,2),IF(D81=2,NORMINV(RAND(),15,2),IF(D81=3,NORMINV(RAND(),25,2),IF(D81=4,NORMINV(RAND(),35,2),IF(D81=5,NORMINV(RAND(),25,2),IF(D81=6,NORMINV(RAND(),15,2),IF(D81=7,NORMINV(RAND(),10,2),0)))))))*$D$1,0)</f>
        <v>11.903762573148171</v>
      </c>
      <c r="H81" s="3">
        <f ca="1">NORMINV(RAND(),0,3)</f>
        <v>1.5244603948362434</v>
      </c>
      <c r="I81" s="3">
        <f>I80-B81</f>
        <v>374.91500000000002</v>
      </c>
      <c r="J81" s="3">
        <f t="shared" ca="1" si="27"/>
        <v>394.75239452126374</v>
      </c>
      <c r="K81" s="3">
        <f t="shared" ca="1" si="28"/>
        <v>401.0492533074289</v>
      </c>
      <c r="L81" s="3">
        <v>383.40524282428248</v>
      </c>
      <c r="M81" s="3">
        <f>L82</f>
        <v>362.74524282428246</v>
      </c>
      <c r="X81" s="3">
        <v>78</v>
      </c>
      <c r="Y81" s="3">
        <f t="shared" si="22"/>
        <v>0.38500000000000001</v>
      </c>
      <c r="Z81" s="4">
        <f t="shared" si="29"/>
        <v>383.40524282428248</v>
      </c>
      <c r="AA81" s="4">
        <f t="shared" si="30"/>
        <v>362.74524282428246</v>
      </c>
      <c r="AB81" s="3">
        <v>78</v>
      </c>
      <c r="AC81" s="3">
        <v>0.38500000000000001</v>
      </c>
      <c r="AD81" s="3">
        <f t="shared" ca="1" si="23"/>
        <v>394.75239452126374</v>
      </c>
      <c r="AE81" s="3">
        <f t="shared" ca="1" si="31"/>
        <v>401.0492533074289</v>
      </c>
      <c r="AF81" s="3"/>
    </row>
    <row r="82" spans="1:32" ht="15.6">
      <c r="A82" s="3">
        <v>79</v>
      </c>
      <c r="B82" s="3">
        <v>0.39</v>
      </c>
      <c r="C82" s="3">
        <f t="shared" si="24"/>
        <v>12</v>
      </c>
      <c r="D82" s="3">
        <f t="shared" si="25"/>
        <v>2</v>
      </c>
      <c r="E82" s="3">
        <f t="shared" ref="E82:E134" si="33">SIN(2*PI()*A82/11)</f>
        <v>0.90963199535451733</v>
      </c>
      <c r="F82" s="3">
        <f t="shared" ref="F82:F134" ca="1" si="34">E82*NORMINV(RAND(),11,2)</f>
        <v>10.300092219067738</v>
      </c>
      <c r="G82" s="3">
        <f t="shared" ca="1" si="32"/>
        <v>13.956374988324933</v>
      </c>
      <c r="H82" s="3">
        <f t="shared" ref="H82:H134" ca="1" si="35">NORMINV(RAND(),0,3)</f>
        <v>2.2677861000362021</v>
      </c>
      <c r="I82" s="3">
        <f t="shared" ref="I82:I134" si="36">I81-B82</f>
        <v>374.52500000000003</v>
      </c>
      <c r="J82" s="3">
        <f t="shared" ca="1" si="27"/>
        <v>401.0492533074289</v>
      </c>
      <c r="K82" s="3">
        <f t="shared" ca="1" si="28"/>
        <v>413.2227704239391</v>
      </c>
      <c r="L82" s="3">
        <v>362.74524282428246</v>
      </c>
      <c r="M82" s="3">
        <f t="shared" ref="M82:M121" si="37">L83</f>
        <v>361.83124282428247</v>
      </c>
      <c r="X82" s="3">
        <v>79</v>
      </c>
      <c r="Y82" s="3">
        <f t="shared" si="22"/>
        <v>0.39</v>
      </c>
      <c r="Z82" s="4">
        <f t="shared" si="29"/>
        <v>362.74524282428246</v>
      </c>
      <c r="AA82" s="4">
        <f t="shared" si="30"/>
        <v>361.83124282428247</v>
      </c>
      <c r="AB82" s="3">
        <v>79</v>
      </c>
      <c r="AC82" s="3">
        <v>0.39</v>
      </c>
      <c r="AD82" s="3">
        <f t="shared" ca="1" si="23"/>
        <v>401.0492533074289</v>
      </c>
      <c r="AE82" s="3">
        <f t="shared" ca="1" si="31"/>
        <v>413.2227704239391</v>
      </c>
      <c r="AF82" s="3"/>
    </row>
    <row r="83" spans="1:32" ht="15.6">
      <c r="A83" s="3">
        <v>80</v>
      </c>
      <c r="B83" s="3">
        <v>0.39500000000000002</v>
      </c>
      <c r="C83" s="3">
        <f t="shared" si="24"/>
        <v>12</v>
      </c>
      <c r="D83" s="3">
        <f t="shared" si="25"/>
        <v>3</v>
      </c>
      <c r="E83" s="3">
        <f t="shared" si="33"/>
        <v>0.98982144188093257</v>
      </c>
      <c r="F83" s="3">
        <f t="shared" ca="1" si="34"/>
        <v>9.6956855558361532</v>
      </c>
      <c r="G83" s="3">
        <f t="shared" ca="1" si="32"/>
        <v>25.51519753166324</v>
      </c>
      <c r="H83" s="3">
        <f t="shared" ca="1" si="35"/>
        <v>3.8818873364396245</v>
      </c>
      <c r="I83" s="3">
        <f t="shared" si="36"/>
        <v>374.13000000000005</v>
      </c>
      <c r="J83" s="3">
        <f t="shared" ca="1" si="27"/>
        <v>413.2227704239391</v>
      </c>
      <c r="K83" s="3">
        <f t="shared" ca="1" si="28"/>
        <v>418.75974815411234</v>
      </c>
      <c r="L83" s="3">
        <v>361.83124282428247</v>
      </c>
      <c r="M83" s="3">
        <f t="shared" si="37"/>
        <v>361.25424282428247</v>
      </c>
      <c r="X83" s="3">
        <v>80</v>
      </c>
      <c r="Y83" s="3">
        <f t="shared" si="22"/>
        <v>0.39500000000000002</v>
      </c>
      <c r="Z83" s="4">
        <f t="shared" si="29"/>
        <v>361.83124282428247</v>
      </c>
      <c r="AA83" s="4">
        <f t="shared" si="30"/>
        <v>361.25424282428247</v>
      </c>
      <c r="AB83" s="3">
        <v>80</v>
      </c>
      <c r="AC83" s="3">
        <v>0.39500000000000002</v>
      </c>
      <c r="AD83" s="3">
        <f t="shared" ca="1" si="23"/>
        <v>413.2227704239391</v>
      </c>
      <c r="AE83" s="3">
        <f t="shared" ca="1" si="31"/>
        <v>418.75974815411234</v>
      </c>
      <c r="AF83" s="3"/>
    </row>
    <row r="84" spans="1:32" ht="15.6">
      <c r="A84" s="3">
        <v>81</v>
      </c>
      <c r="B84" s="3">
        <v>0.4</v>
      </c>
      <c r="C84" s="3">
        <f t="shared" si="24"/>
        <v>12</v>
      </c>
      <c r="D84" s="3">
        <f t="shared" si="25"/>
        <v>4</v>
      </c>
      <c r="E84" s="3">
        <f t="shared" si="33"/>
        <v>0.75574957435426027</v>
      </c>
      <c r="F84" s="3">
        <f t="shared" ca="1" si="34"/>
        <v>9.4852197840754808</v>
      </c>
      <c r="G84" s="3">
        <f t="shared" ca="1" si="32"/>
        <v>36.374080819750262</v>
      </c>
      <c r="H84" s="3">
        <f t="shared" ca="1" si="35"/>
        <v>-0.82955244971349795</v>
      </c>
      <c r="I84" s="3">
        <f t="shared" si="36"/>
        <v>373.73000000000008</v>
      </c>
      <c r="J84" s="3">
        <f t="shared" ca="1" si="27"/>
        <v>418.75974815411234</v>
      </c>
      <c r="K84" s="3">
        <f t="shared" ca="1" si="28"/>
        <v>390.4935232486709</v>
      </c>
      <c r="L84" s="3">
        <v>361.25424282428247</v>
      </c>
      <c r="M84" s="3">
        <f t="shared" si="37"/>
        <v>365.10224282428248</v>
      </c>
      <c r="X84" s="3">
        <v>81</v>
      </c>
      <c r="Y84" s="3">
        <f t="shared" si="22"/>
        <v>0.4</v>
      </c>
      <c r="Z84" s="4">
        <f t="shared" si="29"/>
        <v>361.25424282428247</v>
      </c>
      <c r="AA84" s="4">
        <f t="shared" si="30"/>
        <v>365.10224282428248</v>
      </c>
      <c r="AB84" s="3">
        <v>81</v>
      </c>
      <c r="AC84" s="3">
        <v>0.4</v>
      </c>
      <c r="AD84" s="3">
        <f t="shared" ca="1" si="23"/>
        <v>418.75974815411234</v>
      </c>
      <c r="AE84" s="3">
        <f t="shared" ca="1" si="31"/>
        <v>390.4935232486709</v>
      </c>
      <c r="AF84" s="3"/>
    </row>
    <row r="85" spans="1:32" ht="15.6">
      <c r="A85" s="3">
        <v>82</v>
      </c>
      <c r="B85" s="3">
        <v>0.40500000000000003</v>
      </c>
      <c r="C85" s="3">
        <f t="shared" si="24"/>
        <v>12</v>
      </c>
      <c r="D85" s="3">
        <f t="shared" si="25"/>
        <v>5</v>
      </c>
      <c r="E85" s="3">
        <f t="shared" si="33"/>
        <v>0.28173255684143639</v>
      </c>
      <c r="F85" s="3">
        <f t="shared" ca="1" si="34"/>
        <v>2.4403281991593171</v>
      </c>
      <c r="G85" s="3">
        <f t="shared" ca="1" si="32"/>
        <v>17.814867007877517</v>
      </c>
      <c r="H85" s="3">
        <f t="shared" ca="1" si="35"/>
        <v>-3.0866719583660296</v>
      </c>
      <c r="I85" s="3">
        <f t="shared" si="36"/>
        <v>373.3250000000001</v>
      </c>
      <c r="J85" s="3">
        <f t="shared" ca="1" si="27"/>
        <v>390.4935232486709</v>
      </c>
      <c r="K85" s="3">
        <f t="shared" ca="1" si="28"/>
        <v>377.69187448118282</v>
      </c>
      <c r="L85" s="3">
        <v>365.10224282428248</v>
      </c>
      <c r="M85" s="3">
        <f t="shared" si="37"/>
        <v>368.56524282428245</v>
      </c>
      <c r="X85" s="3">
        <v>82</v>
      </c>
      <c r="Y85" s="3">
        <f t="shared" si="22"/>
        <v>0.40500000000000003</v>
      </c>
      <c r="Z85" s="4">
        <f t="shared" si="29"/>
        <v>365.10224282428248</v>
      </c>
      <c r="AA85" s="4">
        <f t="shared" si="30"/>
        <v>368.56524282428245</v>
      </c>
      <c r="AB85" s="3">
        <v>82</v>
      </c>
      <c r="AC85" s="3">
        <v>0.40500000000000003</v>
      </c>
      <c r="AD85" s="3">
        <f t="shared" ca="1" si="23"/>
        <v>390.4935232486709</v>
      </c>
      <c r="AE85" s="3">
        <f t="shared" ca="1" si="31"/>
        <v>377.69187448118282</v>
      </c>
      <c r="AF85" s="3"/>
    </row>
    <row r="86" spans="1:32" ht="15.6">
      <c r="A86" s="3">
        <v>83</v>
      </c>
      <c r="B86" s="3">
        <v>0.41</v>
      </c>
      <c r="C86" s="3">
        <f t="shared" si="24"/>
        <v>12</v>
      </c>
      <c r="D86" s="3">
        <f t="shared" si="25"/>
        <v>6</v>
      </c>
      <c r="E86" s="3">
        <f t="shared" si="33"/>
        <v>-0.28173255684143289</v>
      </c>
      <c r="F86" s="3">
        <f t="shared" ca="1" si="34"/>
        <v>-3.0783095578643973</v>
      </c>
      <c r="G86" s="3">
        <f t="shared" ca="1" si="32"/>
        <v>11.936500084146074</v>
      </c>
      <c r="H86" s="3">
        <f t="shared" ca="1" si="35"/>
        <v>-4.0813160450989097</v>
      </c>
      <c r="I86" s="3">
        <f t="shared" si="36"/>
        <v>372.91500000000008</v>
      </c>
      <c r="J86" s="3">
        <f t="shared" ca="1" si="27"/>
        <v>377.69187448118282</v>
      </c>
      <c r="K86" s="3">
        <f t="shared" ca="1" si="28"/>
        <v>370.22270058147166</v>
      </c>
      <c r="L86" s="3">
        <v>368.56524282428245</v>
      </c>
      <c r="M86" s="3">
        <f t="shared" si="37"/>
        <v>387.32624282428247</v>
      </c>
      <c r="X86" s="3">
        <v>83</v>
      </c>
      <c r="Y86" s="3">
        <f t="shared" si="22"/>
        <v>0.41</v>
      </c>
      <c r="Z86" s="4">
        <f t="shared" si="29"/>
        <v>368.56524282428245</v>
      </c>
      <c r="AA86" s="4">
        <f t="shared" si="30"/>
        <v>387.32624282428247</v>
      </c>
      <c r="AB86" s="3">
        <v>83</v>
      </c>
      <c r="AC86" s="3">
        <v>0.41</v>
      </c>
      <c r="AD86" s="3">
        <f t="shared" ca="1" si="23"/>
        <v>377.69187448118282</v>
      </c>
      <c r="AE86" s="3">
        <f t="shared" ca="1" si="31"/>
        <v>370.22270058147166</v>
      </c>
      <c r="AF86" s="3"/>
    </row>
    <row r="87" spans="1:32" ht="15.6">
      <c r="A87" s="3">
        <v>84</v>
      </c>
      <c r="B87" s="3">
        <v>0.41499999999999998</v>
      </c>
      <c r="C87" s="3">
        <f t="shared" si="24"/>
        <v>12</v>
      </c>
      <c r="D87" s="3">
        <f t="shared" si="25"/>
        <v>7</v>
      </c>
      <c r="E87" s="3">
        <f t="shared" si="33"/>
        <v>-0.75574957435425794</v>
      </c>
      <c r="F87" s="3">
        <f t="shared" ca="1" si="34"/>
        <v>-10.578735183298667</v>
      </c>
      <c r="G87" s="3">
        <f t="shared" ca="1" si="32"/>
        <v>9.365535906746576</v>
      </c>
      <c r="H87" s="3">
        <f t="shared" ca="1" si="35"/>
        <v>-1.0641001419763327</v>
      </c>
      <c r="I87" s="3">
        <f t="shared" si="36"/>
        <v>372.50000000000006</v>
      </c>
      <c r="J87" s="3">
        <f t="shared" ca="1" si="27"/>
        <v>370.22270058147166</v>
      </c>
      <c r="K87" s="3">
        <f t="shared" ca="1" si="28"/>
        <v>361.85348456286317</v>
      </c>
      <c r="L87" s="3">
        <v>387.32624282428247</v>
      </c>
      <c r="M87" s="3">
        <f t="shared" si="37"/>
        <v>384.39124282428247</v>
      </c>
      <c r="X87" s="3">
        <v>84</v>
      </c>
      <c r="Y87" s="3">
        <f t="shared" si="22"/>
        <v>0.41499999999999998</v>
      </c>
      <c r="Z87" s="4">
        <f t="shared" si="29"/>
        <v>387.32624282428247</v>
      </c>
      <c r="AA87" s="4">
        <f t="shared" si="30"/>
        <v>384.39124282428247</v>
      </c>
      <c r="AB87" s="3">
        <v>84</v>
      </c>
      <c r="AC87" s="3">
        <v>0.41499999999999998</v>
      </c>
      <c r="AD87" s="3">
        <f t="shared" ca="1" si="23"/>
        <v>370.22270058147166</v>
      </c>
      <c r="AE87" s="3">
        <f t="shared" ca="1" si="31"/>
        <v>361.85348456286317</v>
      </c>
      <c r="AF87" s="3"/>
    </row>
    <row r="88" spans="1:32" ht="15.6">
      <c r="A88" s="3">
        <v>85</v>
      </c>
      <c r="B88" s="3">
        <v>0.42</v>
      </c>
      <c r="C88" s="3">
        <f t="shared" si="24"/>
        <v>13</v>
      </c>
      <c r="D88" s="3">
        <f t="shared" si="25"/>
        <v>1</v>
      </c>
      <c r="E88" s="3">
        <f t="shared" si="33"/>
        <v>-0.98982144188093213</v>
      </c>
      <c r="F88" s="3">
        <f t="shared" ca="1" si="34"/>
        <v>-9.7476295576763832</v>
      </c>
      <c r="G88" s="3">
        <f t="shared" ca="1" si="32"/>
        <v>0</v>
      </c>
      <c r="H88" s="3">
        <f t="shared" ca="1" si="35"/>
        <v>-0.47888587946049255</v>
      </c>
      <c r="I88" s="3">
        <f t="shared" si="36"/>
        <v>372.08000000000004</v>
      </c>
      <c r="J88" s="3">
        <f t="shared" ca="1" si="27"/>
        <v>361.85348456286317</v>
      </c>
      <c r="K88" s="3">
        <f t="shared" ca="1" si="28"/>
        <v>366.27185279289796</v>
      </c>
      <c r="L88" s="3">
        <v>384.39124282428247</v>
      </c>
      <c r="M88" s="3">
        <f t="shared" si="37"/>
        <v>381.91424282428244</v>
      </c>
      <c r="X88" s="3">
        <v>85</v>
      </c>
      <c r="Y88" s="3">
        <f t="shared" si="22"/>
        <v>0.42</v>
      </c>
      <c r="Z88" s="4">
        <f t="shared" si="29"/>
        <v>384.39124282428247</v>
      </c>
      <c r="AA88" s="4">
        <f t="shared" si="30"/>
        <v>381.91424282428244</v>
      </c>
      <c r="AB88" s="3">
        <v>85</v>
      </c>
      <c r="AC88" s="3">
        <v>0.42</v>
      </c>
      <c r="AD88" s="3">
        <f t="shared" ca="1" si="23"/>
        <v>361.85348456286317</v>
      </c>
      <c r="AE88" s="3">
        <f t="shared" ca="1" si="31"/>
        <v>366.27185279289796</v>
      </c>
      <c r="AF88" s="3"/>
    </row>
    <row r="89" spans="1:32" ht="15.6">
      <c r="A89" s="3">
        <v>86</v>
      </c>
      <c r="B89" s="3">
        <v>0.42499999999999999</v>
      </c>
      <c r="C89" s="3">
        <f t="shared" si="24"/>
        <v>13</v>
      </c>
      <c r="D89" s="3">
        <f t="shared" si="25"/>
        <v>2</v>
      </c>
      <c r="E89" s="3">
        <f t="shared" si="33"/>
        <v>-0.90963199535451889</v>
      </c>
      <c r="F89" s="3">
        <f t="shared" ca="1" si="34"/>
        <v>-8.8071324913398481</v>
      </c>
      <c r="G89" s="3">
        <f t="shared" ca="1" si="32"/>
        <v>0</v>
      </c>
      <c r="H89" s="3">
        <f t="shared" ca="1" si="35"/>
        <v>3.4239852842377911</v>
      </c>
      <c r="I89" s="3">
        <f t="shared" si="36"/>
        <v>371.65500000000003</v>
      </c>
      <c r="J89" s="3">
        <f t="shared" ca="1" si="27"/>
        <v>366.27185279289796</v>
      </c>
      <c r="K89" s="3">
        <f t="shared" ca="1" si="28"/>
        <v>364.80783784658894</v>
      </c>
      <c r="L89" s="3">
        <v>381.91424282428244</v>
      </c>
      <c r="M89" s="3">
        <f t="shared" si="37"/>
        <v>387.32624282428247</v>
      </c>
      <c r="X89" s="3">
        <v>86</v>
      </c>
      <c r="Y89" s="3">
        <f t="shared" si="22"/>
        <v>0.42499999999999999</v>
      </c>
      <c r="Z89" s="4">
        <f t="shared" si="29"/>
        <v>381.91424282428244</v>
      </c>
      <c r="AA89" s="4">
        <f t="shared" si="30"/>
        <v>387.32624282428247</v>
      </c>
      <c r="AB89" s="3">
        <v>86</v>
      </c>
      <c r="AC89" s="3">
        <v>0.42499999999999999</v>
      </c>
      <c r="AD89" s="3">
        <f t="shared" ca="1" si="23"/>
        <v>366.27185279289796</v>
      </c>
      <c r="AE89" s="3">
        <f t="shared" ca="1" si="31"/>
        <v>364.80783784658894</v>
      </c>
      <c r="AF89" s="3"/>
    </row>
    <row r="90" spans="1:32" ht="15.6">
      <c r="A90" s="3">
        <v>87</v>
      </c>
      <c r="B90" s="3">
        <v>0.43</v>
      </c>
      <c r="C90" s="3">
        <f t="shared" si="24"/>
        <v>13</v>
      </c>
      <c r="D90" s="3">
        <f t="shared" si="25"/>
        <v>3</v>
      </c>
      <c r="E90" s="3">
        <f t="shared" si="33"/>
        <v>-0.54064081745560189</v>
      </c>
      <c r="F90" s="3">
        <f t="shared" ca="1" si="34"/>
        <v>-6.7859544940454866</v>
      </c>
      <c r="G90" s="3">
        <f t="shared" ca="1" si="32"/>
        <v>0</v>
      </c>
      <c r="H90" s="3">
        <f t="shared" ca="1" si="35"/>
        <v>0.3687923406343801</v>
      </c>
      <c r="I90" s="3">
        <f t="shared" si="36"/>
        <v>371.22500000000002</v>
      </c>
      <c r="J90" s="3">
        <f t="shared" ca="1" si="27"/>
        <v>364.80783784658894</v>
      </c>
      <c r="K90" s="3">
        <f t="shared" ca="1" si="28"/>
        <v>370.58765879240269</v>
      </c>
      <c r="L90" s="3">
        <v>387.32624282428247</v>
      </c>
      <c r="M90" s="3">
        <f t="shared" si="37"/>
        <v>379.70124282428247</v>
      </c>
      <c r="X90" s="3">
        <v>87</v>
      </c>
      <c r="Y90" s="3">
        <f t="shared" si="22"/>
        <v>0.43</v>
      </c>
      <c r="Z90" s="4">
        <f t="shared" si="29"/>
        <v>387.32624282428247</v>
      </c>
      <c r="AA90" s="4">
        <f t="shared" si="30"/>
        <v>379.70124282428247</v>
      </c>
      <c r="AB90" s="3">
        <v>87</v>
      </c>
      <c r="AC90" s="3">
        <v>0.43</v>
      </c>
      <c r="AD90" s="3">
        <f t="shared" ca="1" si="23"/>
        <v>364.80783784658894</v>
      </c>
      <c r="AE90" s="3">
        <f t="shared" ca="1" si="31"/>
        <v>370.58765879240269</v>
      </c>
      <c r="AF90" s="3"/>
    </row>
    <row r="91" spans="1:32" ht="15.6">
      <c r="A91" s="3">
        <v>88</v>
      </c>
      <c r="B91" s="3">
        <v>0.435</v>
      </c>
      <c r="C91" s="3">
        <f t="shared" si="24"/>
        <v>13</v>
      </c>
      <c r="D91" s="3">
        <f t="shared" si="25"/>
        <v>4</v>
      </c>
      <c r="E91" s="3">
        <f t="shared" si="33"/>
        <v>-9.0656648854547939E-15</v>
      </c>
      <c r="F91" s="3">
        <f t="shared" ca="1" si="34"/>
        <v>-9.3166677203103291E-14</v>
      </c>
      <c r="G91" s="3">
        <f t="shared" ca="1" si="32"/>
        <v>0</v>
      </c>
      <c r="H91" s="3">
        <f t="shared" ca="1" si="35"/>
        <v>-0.20234120759725649</v>
      </c>
      <c r="I91" s="3">
        <f t="shared" si="36"/>
        <v>370.79</v>
      </c>
      <c r="J91" s="3">
        <f t="shared" ca="1" si="27"/>
        <v>370.58765879240269</v>
      </c>
      <c r="K91" s="3">
        <f t="shared" ca="1" si="28"/>
        <v>371.69429261156444</v>
      </c>
      <c r="L91" s="3">
        <v>379.70124282428247</v>
      </c>
      <c r="M91" s="3">
        <f t="shared" si="37"/>
        <v>373.71224282428244</v>
      </c>
      <c r="X91" s="3">
        <v>88</v>
      </c>
      <c r="Y91" s="3">
        <f t="shared" si="22"/>
        <v>0.435</v>
      </c>
      <c r="Z91" s="4">
        <f t="shared" si="29"/>
        <v>379.70124282428247</v>
      </c>
      <c r="AA91" s="4">
        <f t="shared" si="30"/>
        <v>373.71224282428244</v>
      </c>
      <c r="AB91" s="3">
        <v>88</v>
      </c>
      <c r="AC91" s="3">
        <v>0.435</v>
      </c>
      <c r="AD91" s="3">
        <f t="shared" ca="1" si="23"/>
        <v>370.58765879240269</v>
      </c>
      <c r="AE91" s="3">
        <f t="shared" ca="1" si="31"/>
        <v>371.69429261156444</v>
      </c>
      <c r="AF91" s="3"/>
    </row>
    <row r="92" spans="1:32" ht="15.6">
      <c r="A92" s="3">
        <v>89</v>
      </c>
      <c r="B92" s="3">
        <v>0.44</v>
      </c>
      <c r="C92" s="3">
        <f t="shared" si="24"/>
        <v>13</v>
      </c>
      <c r="D92" s="3">
        <f t="shared" si="25"/>
        <v>5</v>
      </c>
      <c r="E92" s="3">
        <f t="shared" si="33"/>
        <v>0.54064081745559867</v>
      </c>
      <c r="F92" s="3">
        <f t="shared" ca="1" si="34"/>
        <v>3.5404355647789387</v>
      </c>
      <c r="G92" s="3">
        <f t="shared" ca="1" si="32"/>
        <v>0</v>
      </c>
      <c r="H92" s="3">
        <f t="shared" ca="1" si="35"/>
        <v>-2.1961429532145265</v>
      </c>
      <c r="I92" s="3">
        <f t="shared" si="36"/>
        <v>370.35</v>
      </c>
      <c r="J92" s="3">
        <f t="shared" ca="1" si="27"/>
        <v>371.69429261156444</v>
      </c>
      <c r="K92" s="3">
        <f t="shared" ca="1" si="28"/>
        <v>382.23617277758785</v>
      </c>
      <c r="L92" s="3">
        <v>373.71224282428244</v>
      </c>
      <c r="M92" s="3">
        <f t="shared" si="37"/>
        <v>365.10224282428248</v>
      </c>
      <c r="X92" s="3">
        <v>89</v>
      </c>
      <c r="Y92" s="3">
        <f t="shared" si="22"/>
        <v>0.44</v>
      </c>
      <c r="Z92" s="4">
        <f t="shared" si="29"/>
        <v>373.71224282428244</v>
      </c>
      <c r="AA92" s="4">
        <f t="shared" si="30"/>
        <v>365.10224282428248</v>
      </c>
      <c r="AB92" s="3">
        <v>89</v>
      </c>
      <c r="AC92" s="3">
        <v>0.44</v>
      </c>
      <c r="AD92" s="3">
        <f t="shared" ca="1" si="23"/>
        <v>371.69429261156444</v>
      </c>
      <c r="AE92" s="3">
        <f t="shared" ca="1" si="31"/>
        <v>382.23617277758785</v>
      </c>
      <c r="AF92" s="3"/>
    </row>
    <row r="93" spans="1:32" ht="15.6">
      <c r="A93" s="3">
        <v>90</v>
      </c>
      <c r="B93" s="3">
        <v>0.44500000000000001</v>
      </c>
      <c r="C93" s="3">
        <f t="shared" si="24"/>
        <v>13</v>
      </c>
      <c r="D93" s="3">
        <f t="shared" si="25"/>
        <v>6</v>
      </c>
      <c r="E93" s="3">
        <f t="shared" si="33"/>
        <v>0.90963199535451722</v>
      </c>
      <c r="F93" s="3">
        <f t="shared" ca="1" si="34"/>
        <v>8.8908998751953092</v>
      </c>
      <c r="G93" s="3">
        <f t="shared" ca="1" si="32"/>
        <v>0</v>
      </c>
      <c r="H93" s="3">
        <f t="shared" ca="1" si="35"/>
        <v>3.4402729023925342</v>
      </c>
      <c r="I93" s="3">
        <f t="shared" si="36"/>
        <v>369.90500000000003</v>
      </c>
      <c r="J93" s="3">
        <f t="shared" ca="1" si="27"/>
        <v>382.23617277758785</v>
      </c>
      <c r="K93" s="3">
        <f t="shared" ca="1" si="28"/>
        <v>383.54789823791475</v>
      </c>
      <c r="L93" s="3">
        <v>365.10224282428248</v>
      </c>
      <c r="M93" s="3">
        <f t="shared" si="37"/>
        <v>354.44724282428245</v>
      </c>
      <c r="X93" s="3">
        <v>90</v>
      </c>
      <c r="Y93" s="3">
        <f t="shared" si="22"/>
        <v>0.44500000000000001</v>
      </c>
      <c r="Z93" s="4">
        <f t="shared" si="29"/>
        <v>365.10224282428248</v>
      </c>
      <c r="AA93" s="4">
        <f t="shared" si="30"/>
        <v>354.44724282428245</v>
      </c>
      <c r="AB93" s="3">
        <v>90</v>
      </c>
      <c r="AC93" s="3">
        <v>0.44500000000000001</v>
      </c>
      <c r="AD93" s="3">
        <f t="shared" ca="1" si="23"/>
        <v>382.23617277758785</v>
      </c>
      <c r="AE93" s="3">
        <f t="shared" ca="1" si="31"/>
        <v>383.54789823791475</v>
      </c>
      <c r="AF93" s="3"/>
    </row>
    <row r="94" spans="1:32" ht="15.6">
      <c r="A94" s="3">
        <v>91</v>
      </c>
      <c r="B94" s="3">
        <v>0.45</v>
      </c>
      <c r="C94" s="3">
        <f t="shared" si="24"/>
        <v>13</v>
      </c>
      <c r="D94" s="3">
        <f t="shared" si="25"/>
        <v>7</v>
      </c>
      <c r="E94" s="3">
        <f t="shared" si="33"/>
        <v>0.98982144188093268</v>
      </c>
      <c r="F94" s="3">
        <f t="shared" ca="1" si="34"/>
        <v>13.314237059083874</v>
      </c>
      <c r="G94" s="3">
        <f t="shared" ca="1" si="32"/>
        <v>0</v>
      </c>
      <c r="H94" s="3">
        <f t="shared" ca="1" si="35"/>
        <v>0.7786611788308555</v>
      </c>
      <c r="I94" s="3">
        <f t="shared" si="36"/>
        <v>369.45500000000004</v>
      </c>
      <c r="J94" s="3">
        <f t="shared" ca="1" si="27"/>
        <v>383.54789823791475</v>
      </c>
      <c r="K94" s="3">
        <f t="shared" ca="1" si="28"/>
        <v>374.66018226643979</v>
      </c>
      <c r="L94" s="3">
        <v>354.44724282428245</v>
      </c>
      <c r="M94" s="3">
        <f t="shared" si="37"/>
        <v>359.54624282428244</v>
      </c>
      <c r="X94" s="3">
        <v>91</v>
      </c>
      <c r="Y94" s="3">
        <f t="shared" si="22"/>
        <v>0.45</v>
      </c>
      <c r="Z94" s="4">
        <f t="shared" si="29"/>
        <v>354.44724282428245</v>
      </c>
      <c r="AA94" s="4">
        <f t="shared" si="30"/>
        <v>359.54624282428244</v>
      </c>
      <c r="AB94" s="3">
        <v>91</v>
      </c>
      <c r="AC94" s="3">
        <v>0.45</v>
      </c>
      <c r="AD94" s="3">
        <f t="shared" ca="1" si="23"/>
        <v>383.54789823791475</v>
      </c>
      <c r="AE94" s="3">
        <f t="shared" ca="1" si="31"/>
        <v>374.66018226643979</v>
      </c>
      <c r="AF94" s="3"/>
    </row>
    <row r="95" spans="1:32" ht="15.6">
      <c r="A95" s="3">
        <v>92</v>
      </c>
      <c r="B95" s="3">
        <v>0.45500000000000002</v>
      </c>
      <c r="C95" s="3">
        <f t="shared" si="24"/>
        <v>14</v>
      </c>
      <c r="D95" s="3">
        <f t="shared" si="25"/>
        <v>1</v>
      </c>
      <c r="E95" s="3">
        <f t="shared" si="33"/>
        <v>0.75574957435426049</v>
      </c>
      <c r="F95" s="3">
        <f t="shared" ca="1" si="34"/>
        <v>8.5391771088005282</v>
      </c>
      <c r="G95" s="3">
        <f t="shared" ca="1" si="32"/>
        <v>0</v>
      </c>
      <c r="H95" s="3">
        <f t="shared" ca="1" si="35"/>
        <v>-2.8789948423607719</v>
      </c>
      <c r="I95" s="3">
        <f t="shared" si="36"/>
        <v>369.00000000000006</v>
      </c>
      <c r="J95" s="3">
        <f t="shared" ca="1" si="27"/>
        <v>374.66018226643979</v>
      </c>
      <c r="K95" s="3">
        <f t="shared" ca="1" si="28"/>
        <v>377.22694443946244</v>
      </c>
      <c r="L95" s="3">
        <v>359.54624282428244</v>
      </c>
      <c r="M95" s="3">
        <f t="shared" si="37"/>
        <v>360.67624282428244</v>
      </c>
      <c r="X95" s="3">
        <v>92</v>
      </c>
      <c r="Y95" s="3">
        <f t="shared" si="22"/>
        <v>0.45500000000000002</v>
      </c>
      <c r="Z95" s="4">
        <f t="shared" si="29"/>
        <v>359.54624282428244</v>
      </c>
      <c r="AA95" s="4">
        <f t="shared" si="30"/>
        <v>360.67624282428244</v>
      </c>
      <c r="AB95" s="3">
        <v>92</v>
      </c>
      <c r="AC95" s="3">
        <v>0.45500000000000002</v>
      </c>
      <c r="AD95" s="3">
        <f t="shared" ca="1" si="23"/>
        <v>374.66018226643979</v>
      </c>
      <c r="AE95" s="3">
        <f t="shared" ca="1" si="31"/>
        <v>377.22694443946244</v>
      </c>
      <c r="AF95" s="3"/>
    </row>
    <row r="96" spans="1:32" ht="15.6">
      <c r="A96" s="3">
        <v>93</v>
      </c>
      <c r="B96" s="3">
        <v>0.46</v>
      </c>
      <c r="C96" s="3">
        <f t="shared" si="24"/>
        <v>14</v>
      </c>
      <c r="D96" s="3">
        <f t="shared" si="25"/>
        <v>2</v>
      </c>
      <c r="E96" s="3">
        <f t="shared" si="33"/>
        <v>0.28173255684143667</v>
      </c>
      <c r="F96" s="3">
        <f t="shared" ca="1" si="34"/>
        <v>2.7951452613695777</v>
      </c>
      <c r="G96" s="3">
        <f t="shared" ca="1" si="32"/>
        <v>0</v>
      </c>
      <c r="H96" s="3">
        <f t="shared" ca="1" si="35"/>
        <v>5.8917991780928123</v>
      </c>
      <c r="I96" s="3">
        <f t="shared" si="36"/>
        <v>368.54000000000008</v>
      </c>
      <c r="J96" s="3">
        <f t="shared" ca="1" si="27"/>
        <v>377.22694443946244</v>
      </c>
      <c r="K96" s="3">
        <f t="shared" ca="1" si="28"/>
        <v>363.22222349543449</v>
      </c>
      <c r="L96" s="3">
        <v>360.67624282428244</v>
      </c>
      <c r="M96" s="3">
        <f t="shared" si="37"/>
        <v>367.74824282428244</v>
      </c>
      <c r="X96" s="3">
        <v>93</v>
      </c>
      <c r="Y96" s="3">
        <f t="shared" si="22"/>
        <v>0.46</v>
      </c>
      <c r="Z96" s="4">
        <f t="shared" si="29"/>
        <v>360.67624282428244</v>
      </c>
      <c r="AA96" s="4">
        <f t="shared" si="30"/>
        <v>367.74824282428244</v>
      </c>
      <c r="AB96" s="3">
        <v>93</v>
      </c>
      <c r="AC96" s="3">
        <v>0.46</v>
      </c>
      <c r="AD96" s="3">
        <f t="shared" ca="1" si="23"/>
        <v>377.22694443946244</v>
      </c>
      <c r="AE96" s="3">
        <f t="shared" ca="1" si="31"/>
        <v>363.22222349543449</v>
      </c>
      <c r="AF96" s="3"/>
    </row>
    <row r="97" spans="1:32" ht="15.6">
      <c r="A97" s="3">
        <v>94</v>
      </c>
      <c r="B97" s="3">
        <v>0.46500000000000002</v>
      </c>
      <c r="C97" s="3">
        <f t="shared" si="24"/>
        <v>14</v>
      </c>
      <c r="D97" s="3">
        <f t="shared" si="25"/>
        <v>3</v>
      </c>
      <c r="E97" s="3">
        <f t="shared" si="33"/>
        <v>-0.28173255684143267</v>
      </c>
      <c r="F97" s="3">
        <f t="shared" ca="1" si="34"/>
        <v>-2.6342370729188511</v>
      </c>
      <c r="G97" s="3">
        <f t="shared" ca="1" si="32"/>
        <v>0</v>
      </c>
      <c r="H97" s="3">
        <f t="shared" ca="1" si="35"/>
        <v>-2.2185394316467422</v>
      </c>
      <c r="I97" s="3">
        <f t="shared" si="36"/>
        <v>368.0750000000001</v>
      </c>
      <c r="J97" s="3">
        <f t="shared" ca="1" si="27"/>
        <v>363.22222349543449</v>
      </c>
      <c r="K97" s="3">
        <f t="shared" ca="1" si="28"/>
        <v>353.62621851064176</v>
      </c>
      <c r="L97" s="3">
        <v>367.74824282428244</v>
      </c>
      <c r="M97" s="3">
        <f t="shared" si="37"/>
        <v>358.39224282428245</v>
      </c>
      <c r="X97" s="3">
        <v>94</v>
      </c>
      <c r="Y97" s="3">
        <f t="shared" si="22"/>
        <v>0.46500000000000002</v>
      </c>
      <c r="Z97" s="4">
        <f t="shared" si="29"/>
        <v>367.74824282428244</v>
      </c>
      <c r="AA97" s="4">
        <f t="shared" si="30"/>
        <v>358.39224282428245</v>
      </c>
      <c r="AB97" s="3">
        <v>94</v>
      </c>
      <c r="AC97" s="3">
        <v>0.46500000000000002</v>
      </c>
      <c r="AD97" s="3">
        <f t="shared" ca="1" si="23"/>
        <v>363.22222349543449</v>
      </c>
      <c r="AE97" s="3">
        <f t="shared" ca="1" si="31"/>
        <v>353.62621851064176</v>
      </c>
      <c r="AF97" s="3"/>
    </row>
    <row r="98" spans="1:32" ht="15.6">
      <c r="A98" s="3">
        <v>95</v>
      </c>
      <c r="B98" s="3">
        <v>0.47</v>
      </c>
      <c r="C98" s="3">
        <f t="shared" si="24"/>
        <v>14</v>
      </c>
      <c r="D98" s="3">
        <f t="shared" si="25"/>
        <v>4</v>
      </c>
      <c r="E98" s="3">
        <f t="shared" si="33"/>
        <v>-0.75574957435425771</v>
      </c>
      <c r="F98" s="3">
        <f t="shared" ca="1" si="34"/>
        <v>-11.002865341687789</v>
      </c>
      <c r="G98" s="3">
        <f t="shared" ca="1" si="32"/>
        <v>0</v>
      </c>
      <c r="H98" s="3">
        <f t="shared" ca="1" si="35"/>
        <v>-2.975916147670536</v>
      </c>
      <c r="I98" s="3">
        <f t="shared" si="36"/>
        <v>367.60500000000008</v>
      </c>
      <c r="J98" s="3">
        <f t="shared" ca="1" si="27"/>
        <v>353.62621851064176</v>
      </c>
      <c r="K98" s="3">
        <f t="shared" ca="1" si="28"/>
        <v>359.53852252444449</v>
      </c>
      <c r="L98" s="3">
        <v>358.39224282428245</v>
      </c>
      <c r="M98" s="3">
        <f t="shared" si="37"/>
        <v>358.39224282428245</v>
      </c>
      <c r="X98" s="3">
        <v>95</v>
      </c>
      <c r="Y98" s="3">
        <f t="shared" si="22"/>
        <v>0.47</v>
      </c>
      <c r="Z98" s="4">
        <f t="shared" si="29"/>
        <v>358.39224282428245</v>
      </c>
      <c r="AA98" s="4">
        <f t="shared" si="30"/>
        <v>358.39224282428245</v>
      </c>
      <c r="AB98" s="3">
        <v>95</v>
      </c>
      <c r="AC98" s="3">
        <v>0.47</v>
      </c>
      <c r="AD98" s="3">
        <f t="shared" ca="1" si="23"/>
        <v>353.62621851064176</v>
      </c>
      <c r="AE98" s="3">
        <f t="shared" ca="1" si="31"/>
        <v>359.53852252444449</v>
      </c>
      <c r="AF98" s="3"/>
    </row>
    <row r="99" spans="1:32" ht="15.6">
      <c r="A99" s="3">
        <v>96</v>
      </c>
      <c r="B99" s="3">
        <v>0.47499999999999998</v>
      </c>
      <c r="C99" s="3">
        <f t="shared" si="24"/>
        <v>14</v>
      </c>
      <c r="D99" s="3">
        <f t="shared" si="25"/>
        <v>5</v>
      </c>
      <c r="E99" s="3">
        <f t="shared" si="33"/>
        <v>-0.98982144188093202</v>
      </c>
      <c r="F99" s="3">
        <f t="shared" ca="1" si="34"/>
        <v>-11.861445676935935</v>
      </c>
      <c r="G99" s="3">
        <f t="shared" ca="1" si="32"/>
        <v>0</v>
      </c>
      <c r="H99" s="3">
        <f t="shared" ca="1" si="35"/>
        <v>4.2699682013803866</v>
      </c>
      <c r="I99" s="3">
        <f t="shared" si="36"/>
        <v>367.13000000000005</v>
      </c>
      <c r="J99" s="3">
        <f t="shared" ca="1" si="27"/>
        <v>359.53852252444449</v>
      </c>
      <c r="K99" s="3">
        <f t="shared" ca="1" si="28"/>
        <v>356.4410425616133</v>
      </c>
      <c r="L99" s="3">
        <v>358.39224282428245</v>
      </c>
      <c r="M99" s="3">
        <f t="shared" si="37"/>
        <v>366.25624282428248</v>
      </c>
      <c r="X99" s="3">
        <v>96</v>
      </c>
      <c r="Y99" s="3">
        <f t="shared" si="22"/>
        <v>0.47499999999999998</v>
      </c>
      <c r="Z99" s="4">
        <f t="shared" si="29"/>
        <v>358.39224282428245</v>
      </c>
      <c r="AA99" s="4">
        <f t="shared" si="30"/>
        <v>366.25624282428248</v>
      </c>
      <c r="AB99" s="3">
        <v>96</v>
      </c>
      <c r="AC99" s="3">
        <v>0.47499999999999998</v>
      </c>
      <c r="AD99" s="3">
        <f t="shared" ca="1" si="23"/>
        <v>359.53852252444449</v>
      </c>
      <c r="AE99" s="3">
        <f t="shared" ca="1" si="31"/>
        <v>356.4410425616133</v>
      </c>
      <c r="AF99" s="3"/>
    </row>
    <row r="100" spans="1:32" ht="15.6">
      <c r="A100" s="3">
        <v>97</v>
      </c>
      <c r="B100" s="3">
        <v>0.48</v>
      </c>
      <c r="C100" s="3">
        <f t="shared" si="24"/>
        <v>14</v>
      </c>
      <c r="D100" s="3">
        <f t="shared" si="25"/>
        <v>6</v>
      </c>
      <c r="E100" s="3">
        <f t="shared" si="33"/>
        <v>-0.909631995354519</v>
      </c>
      <c r="F100" s="3">
        <f t="shared" ca="1" si="34"/>
        <v>-13.549606073424604</v>
      </c>
      <c r="G100" s="3">
        <f t="shared" ca="1" si="32"/>
        <v>0</v>
      </c>
      <c r="H100" s="3">
        <f t="shared" ca="1" si="35"/>
        <v>3.3406486350378968</v>
      </c>
      <c r="I100" s="3">
        <f t="shared" si="36"/>
        <v>366.65000000000003</v>
      </c>
      <c r="J100" s="3">
        <f t="shared" ca="1" si="27"/>
        <v>356.4410425616133</v>
      </c>
      <c r="K100" s="3">
        <f t="shared" ca="1" si="28"/>
        <v>358.72875887316934</v>
      </c>
      <c r="L100" s="3">
        <v>366.25624282428248</v>
      </c>
      <c r="M100" s="3">
        <f t="shared" si="37"/>
        <v>361.49424282428248</v>
      </c>
      <c r="X100" s="3">
        <v>97</v>
      </c>
      <c r="Y100" s="3">
        <f t="shared" ref="Y100:Y131" si="38">B100</f>
        <v>0.48</v>
      </c>
      <c r="Z100" s="4">
        <f t="shared" si="29"/>
        <v>366.25624282428248</v>
      </c>
      <c r="AA100" s="4">
        <f t="shared" si="30"/>
        <v>361.49424282428248</v>
      </c>
      <c r="AB100" s="3">
        <v>97</v>
      </c>
      <c r="AC100" s="3">
        <v>0.48</v>
      </c>
      <c r="AD100" s="3">
        <f t="shared" ref="AD100:AD131" ca="1" si="39">J100</f>
        <v>356.4410425616133</v>
      </c>
      <c r="AE100" s="3">
        <f t="shared" ca="1" si="31"/>
        <v>358.72875887316934</v>
      </c>
      <c r="AF100" s="3"/>
    </row>
    <row r="101" spans="1:32" ht="15.6">
      <c r="A101" s="3">
        <v>98</v>
      </c>
      <c r="B101" s="3">
        <v>0.48499999999999999</v>
      </c>
      <c r="C101" s="3">
        <f t="shared" si="24"/>
        <v>14</v>
      </c>
      <c r="D101" s="3">
        <f t="shared" si="25"/>
        <v>7</v>
      </c>
      <c r="E101" s="3">
        <f t="shared" si="33"/>
        <v>-0.54064081745560211</v>
      </c>
      <c r="F101" s="3">
        <f t="shared" ca="1" si="34"/>
        <v>-6.6263491948169104</v>
      </c>
      <c r="G101" s="3">
        <f t="shared" ca="1" si="32"/>
        <v>0</v>
      </c>
      <c r="H101" s="3">
        <f t="shared" ca="1" si="35"/>
        <v>-0.80989193201379495</v>
      </c>
      <c r="I101" s="3">
        <f t="shared" si="36"/>
        <v>366.16500000000002</v>
      </c>
      <c r="J101" s="3">
        <f t="shared" ca="1" si="27"/>
        <v>358.72875887316934</v>
      </c>
      <c r="K101" s="3">
        <f t="shared" ca="1" si="28"/>
        <v>368.88364603231065</v>
      </c>
      <c r="L101" s="3">
        <v>361.49424282428248</v>
      </c>
      <c r="M101" s="3">
        <f t="shared" si="37"/>
        <v>362.24024282428246</v>
      </c>
      <c r="X101" s="3">
        <v>98</v>
      </c>
      <c r="Y101" s="3">
        <f t="shared" si="38"/>
        <v>0.48499999999999999</v>
      </c>
      <c r="Z101" s="4">
        <f t="shared" si="29"/>
        <v>361.49424282428248</v>
      </c>
      <c r="AA101" s="4">
        <f t="shared" si="30"/>
        <v>362.24024282428246</v>
      </c>
      <c r="AB101" s="3">
        <v>98</v>
      </c>
      <c r="AC101" s="3">
        <v>0.48499999999999999</v>
      </c>
      <c r="AD101" s="3">
        <f t="shared" ca="1" si="39"/>
        <v>358.72875887316934</v>
      </c>
      <c r="AE101" s="3">
        <f t="shared" ca="1" si="31"/>
        <v>368.88364603231065</v>
      </c>
      <c r="AF101" s="3"/>
    </row>
    <row r="102" spans="1:32" ht="15.6">
      <c r="A102" s="3">
        <v>99</v>
      </c>
      <c r="B102" s="3">
        <v>0.49</v>
      </c>
      <c r="C102" s="3">
        <f t="shared" si="24"/>
        <v>15</v>
      </c>
      <c r="D102" s="3">
        <f t="shared" si="25"/>
        <v>1</v>
      </c>
      <c r="E102" s="3">
        <f t="shared" si="33"/>
        <v>4.9001601387654858E-15</v>
      </c>
      <c r="F102" s="3">
        <f t="shared" ca="1" si="34"/>
        <v>5.1696696021275501E-14</v>
      </c>
      <c r="G102" s="3">
        <f t="shared" ca="1" si="32"/>
        <v>0</v>
      </c>
      <c r="H102" s="3">
        <f t="shared" ca="1" si="35"/>
        <v>3.2086460323105923</v>
      </c>
      <c r="I102" s="3">
        <f t="shared" si="36"/>
        <v>365.67500000000001</v>
      </c>
      <c r="J102" s="3">
        <f t="shared" ca="1" si="27"/>
        <v>368.88364603231065</v>
      </c>
      <c r="K102" s="3">
        <f t="shared" ca="1" si="28"/>
        <v>369.53280759117473</v>
      </c>
      <c r="L102" s="3">
        <v>362.24024282428246</v>
      </c>
      <c r="M102" s="3">
        <f t="shared" si="37"/>
        <v>366.66524282428247</v>
      </c>
      <c r="X102" s="3">
        <v>99</v>
      </c>
      <c r="Y102" s="3">
        <f t="shared" si="38"/>
        <v>0.49</v>
      </c>
      <c r="Z102" s="4">
        <f t="shared" si="29"/>
        <v>362.24024282428246</v>
      </c>
      <c r="AA102" s="4">
        <f t="shared" si="30"/>
        <v>366.66524282428247</v>
      </c>
      <c r="AB102" s="3">
        <v>99</v>
      </c>
      <c r="AC102" s="3">
        <v>0.49</v>
      </c>
      <c r="AD102" s="3">
        <f t="shared" ca="1" si="39"/>
        <v>368.88364603231065</v>
      </c>
      <c r="AE102" s="3">
        <f t="shared" ca="1" si="31"/>
        <v>369.53280759117473</v>
      </c>
      <c r="AF102" s="3"/>
    </row>
    <row r="103" spans="1:32" ht="15.6">
      <c r="A103" s="3">
        <v>100</v>
      </c>
      <c r="B103" s="3">
        <v>0.495</v>
      </c>
      <c r="C103" s="3">
        <f t="shared" si="24"/>
        <v>15</v>
      </c>
      <c r="D103" s="3">
        <f t="shared" si="25"/>
        <v>2</v>
      </c>
      <c r="E103" s="3">
        <f t="shared" si="33"/>
        <v>0.54064081745559844</v>
      </c>
      <c r="F103" s="3">
        <f t="shared" ca="1" si="34"/>
        <v>5.980225360396572</v>
      </c>
      <c r="G103" s="3">
        <f t="shared" ca="1" si="32"/>
        <v>0</v>
      </c>
      <c r="H103" s="3">
        <f t="shared" ca="1" si="35"/>
        <v>-1.6274177692218406</v>
      </c>
      <c r="I103" s="3">
        <f t="shared" si="36"/>
        <v>365.18</v>
      </c>
      <c r="J103" s="3">
        <f t="shared" ca="1" si="27"/>
        <v>369.53280759117473</v>
      </c>
      <c r="K103" s="3">
        <f t="shared" ca="1" si="28"/>
        <v>373.79327614224735</v>
      </c>
      <c r="L103" s="3">
        <v>366.66524282428247</v>
      </c>
      <c r="M103" s="3">
        <f t="shared" si="37"/>
        <v>373.47224282428243</v>
      </c>
      <c r="X103" s="3">
        <v>100</v>
      </c>
      <c r="Y103" s="3">
        <f t="shared" si="38"/>
        <v>0.495</v>
      </c>
      <c r="Z103" s="4">
        <f t="shared" si="29"/>
        <v>366.66524282428247</v>
      </c>
      <c r="AA103" s="4">
        <f t="shared" si="30"/>
        <v>373.47224282428243</v>
      </c>
      <c r="AB103" s="3">
        <v>100</v>
      </c>
      <c r="AC103" s="3">
        <v>0.495</v>
      </c>
      <c r="AD103" s="3">
        <f t="shared" ca="1" si="39"/>
        <v>369.53280759117473</v>
      </c>
      <c r="AE103" s="3">
        <f t="shared" ca="1" si="31"/>
        <v>373.79327614224735</v>
      </c>
      <c r="AF103" s="3"/>
    </row>
    <row r="104" spans="1:32" ht="15.6">
      <c r="A104" s="3">
        <v>101</v>
      </c>
      <c r="B104" s="3">
        <v>0.5</v>
      </c>
      <c r="C104" s="3">
        <f t="shared" si="24"/>
        <v>15</v>
      </c>
      <c r="D104" s="3">
        <f t="shared" si="25"/>
        <v>3</v>
      </c>
      <c r="E104" s="3">
        <f t="shared" si="33"/>
        <v>0.90963199535451722</v>
      </c>
      <c r="F104" s="3">
        <f t="shared" ca="1" si="34"/>
        <v>9.1638353419396612</v>
      </c>
      <c r="G104" s="3">
        <f t="shared" ca="1" si="32"/>
        <v>0</v>
      </c>
      <c r="H104" s="3">
        <f t="shared" ca="1" si="35"/>
        <v>-5.0559199692313851E-2</v>
      </c>
      <c r="I104" s="3">
        <f t="shared" si="36"/>
        <v>364.68</v>
      </c>
      <c r="J104" s="3">
        <f t="shared" ca="1" si="27"/>
        <v>373.79327614224735</v>
      </c>
      <c r="K104" s="3">
        <f t="shared" ca="1" si="28"/>
        <v>368.10942615389729</v>
      </c>
      <c r="L104" s="3">
        <v>373.47224282428243</v>
      </c>
      <c r="M104" s="3">
        <f t="shared" si="37"/>
        <v>381.19224282428246</v>
      </c>
      <c r="X104" s="3">
        <v>101</v>
      </c>
      <c r="Y104" s="3">
        <f t="shared" si="38"/>
        <v>0.5</v>
      </c>
      <c r="Z104" s="4">
        <f t="shared" si="29"/>
        <v>373.47224282428243</v>
      </c>
      <c r="AA104" s="4">
        <f t="shared" si="30"/>
        <v>381.19224282428246</v>
      </c>
      <c r="AB104" s="3">
        <v>101</v>
      </c>
      <c r="AC104" s="3">
        <v>0.5</v>
      </c>
      <c r="AD104" s="3">
        <f t="shared" ca="1" si="39"/>
        <v>373.79327614224735</v>
      </c>
      <c r="AE104" s="3">
        <f t="shared" ca="1" si="31"/>
        <v>368.10942615389729</v>
      </c>
      <c r="AF104" s="3"/>
    </row>
    <row r="105" spans="1:32" ht="15.6">
      <c r="A105" s="3">
        <v>102</v>
      </c>
      <c r="B105" s="3">
        <v>0.505</v>
      </c>
      <c r="C105" s="3">
        <f t="shared" si="24"/>
        <v>15</v>
      </c>
      <c r="D105" s="3">
        <f t="shared" si="25"/>
        <v>4</v>
      </c>
      <c r="E105" s="3">
        <f t="shared" si="33"/>
        <v>0.98982144188093368</v>
      </c>
      <c r="F105" s="3">
        <f t="shared" ca="1" si="34"/>
        <v>10.251116890411117</v>
      </c>
      <c r="G105" s="3">
        <f t="shared" ca="1" si="32"/>
        <v>0</v>
      </c>
      <c r="H105" s="3">
        <f t="shared" ca="1" si="35"/>
        <v>-6.3166907365138423</v>
      </c>
      <c r="I105" s="3">
        <f t="shared" si="36"/>
        <v>364.17500000000001</v>
      </c>
      <c r="J105" s="3">
        <f t="shared" ca="1" si="27"/>
        <v>368.10942615389729</v>
      </c>
      <c r="K105" s="3">
        <f t="shared" ca="1" si="28"/>
        <v>376.69407784338404</v>
      </c>
      <c r="L105" s="3">
        <v>381.19224282428246</v>
      </c>
      <c r="M105" s="3">
        <f t="shared" si="37"/>
        <v>386.02724282428244</v>
      </c>
      <c r="X105" s="3">
        <v>102</v>
      </c>
      <c r="Y105" s="3">
        <f t="shared" si="38"/>
        <v>0.505</v>
      </c>
      <c r="Z105" s="4">
        <f t="shared" si="29"/>
        <v>381.19224282428246</v>
      </c>
      <c r="AA105" s="4">
        <f t="shared" si="30"/>
        <v>386.02724282428244</v>
      </c>
      <c r="AB105" s="3">
        <v>102</v>
      </c>
      <c r="AC105" s="3">
        <v>0.505</v>
      </c>
      <c r="AD105" s="3">
        <f t="shared" ca="1" si="39"/>
        <v>368.10942615389729</v>
      </c>
      <c r="AE105" s="3">
        <f t="shared" ca="1" si="31"/>
        <v>376.69407784338404</v>
      </c>
      <c r="AF105" s="3"/>
    </row>
    <row r="106" spans="1:32" ht="15.6">
      <c r="A106" s="3">
        <v>103</v>
      </c>
      <c r="B106" s="3">
        <v>0.51</v>
      </c>
      <c r="C106" s="3">
        <f t="shared" si="24"/>
        <v>15</v>
      </c>
      <c r="D106" s="3">
        <f t="shared" si="25"/>
        <v>5</v>
      </c>
      <c r="E106" s="3">
        <f t="shared" si="33"/>
        <v>0.7557495743542606</v>
      </c>
      <c r="F106" s="3">
        <f t="shared" ca="1" si="34"/>
        <v>9.4303697733860314</v>
      </c>
      <c r="G106" s="3">
        <f t="shared" ca="1" si="32"/>
        <v>0</v>
      </c>
      <c r="H106" s="3">
        <f t="shared" ca="1" si="35"/>
        <v>3.5987080699980059</v>
      </c>
      <c r="I106" s="3">
        <f t="shared" si="36"/>
        <v>363.66500000000002</v>
      </c>
      <c r="J106" s="3">
        <f t="shared" ca="1" si="27"/>
        <v>376.69407784338404</v>
      </c>
      <c r="K106" s="3">
        <f t="shared" ca="1" si="28"/>
        <v>364.561671684065</v>
      </c>
      <c r="L106" s="3">
        <v>386.02724282428244</v>
      </c>
      <c r="M106" s="3">
        <f t="shared" si="37"/>
        <v>382.75624282428248</v>
      </c>
      <c r="X106" s="3">
        <v>103</v>
      </c>
      <c r="Y106" s="3">
        <f t="shared" si="38"/>
        <v>0.51</v>
      </c>
      <c r="Z106" s="4">
        <f t="shared" si="29"/>
        <v>386.02724282428244</v>
      </c>
      <c r="AA106" s="4">
        <f t="shared" si="30"/>
        <v>382.75624282428248</v>
      </c>
      <c r="AB106" s="3">
        <v>103</v>
      </c>
      <c r="AC106" s="3">
        <v>0.51</v>
      </c>
      <c r="AD106" s="3">
        <f t="shared" ca="1" si="39"/>
        <v>376.69407784338404</v>
      </c>
      <c r="AE106" s="3">
        <f t="shared" ca="1" si="31"/>
        <v>364.561671684065</v>
      </c>
      <c r="AF106" s="3"/>
    </row>
    <row r="107" spans="1:32" ht="15.6">
      <c r="A107" s="3">
        <v>104</v>
      </c>
      <c r="B107" s="3">
        <v>0.51500000000000001</v>
      </c>
      <c r="C107" s="3">
        <f t="shared" si="24"/>
        <v>15</v>
      </c>
      <c r="D107" s="3">
        <f t="shared" si="25"/>
        <v>6</v>
      </c>
      <c r="E107" s="3">
        <f t="shared" si="33"/>
        <v>0.28173255684143006</v>
      </c>
      <c r="F107" s="3">
        <f t="shared" ca="1" si="34"/>
        <v>2.4431105471539398</v>
      </c>
      <c r="G107" s="3">
        <f t="shared" ca="1" si="32"/>
        <v>0</v>
      </c>
      <c r="H107" s="3">
        <f t="shared" ca="1" si="35"/>
        <v>-1.0314388630889462</v>
      </c>
      <c r="I107" s="3">
        <f t="shared" si="36"/>
        <v>363.15000000000003</v>
      </c>
      <c r="J107" s="3">
        <f t="shared" ca="1" si="27"/>
        <v>364.561671684065</v>
      </c>
      <c r="K107" s="3">
        <f t="shared" ca="1" si="28"/>
        <v>361.37679087888137</v>
      </c>
      <c r="L107" s="3">
        <v>382.75624282428248</v>
      </c>
      <c r="M107" s="3">
        <f t="shared" si="37"/>
        <v>369.79224282428248</v>
      </c>
      <c r="X107" s="3">
        <v>104</v>
      </c>
      <c r="Y107" s="3">
        <f t="shared" si="38"/>
        <v>0.51500000000000001</v>
      </c>
      <c r="Z107" s="4">
        <f t="shared" si="29"/>
        <v>382.75624282428248</v>
      </c>
      <c r="AA107" s="4">
        <f t="shared" si="30"/>
        <v>369.79224282428248</v>
      </c>
      <c r="AB107" s="3">
        <v>104</v>
      </c>
      <c r="AC107" s="3">
        <v>0.51500000000000001</v>
      </c>
      <c r="AD107" s="3">
        <f t="shared" ca="1" si="39"/>
        <v>364.561671684065</v>
      </c>
      <c r="AE107" s="3">
        <f t="shared" ca="1" si="31"/>
        <v>361.37679087888137</v>
      </c>
      <c r="AF107" s="3"/>
    </row>
    <row r="108" spans="1:32" ht="15.6">
      <c r="A108" s="3">
        <v>105</v>
      </c>
      <c r="B108" s="3">
        <v>0.52</v>
      </c>
      <c r="C108" s="3">
        <f t="shared" si="24"/>
        <v>15</v>
      </c>
      <c r="D108" s="3">
        <f t="shared" si="25"/>
        <v>7</v>
      </c>
      <c r="E108" s="3">
        <f t="shared" si="33"/>
        <v>-0.28173255684143239</v>
      </c>
      <c r="F108" s="3">
        <f t="shared" ca="1" si="34"/>
        <v>-3.0770838223534969</v>
      </c>
      <c r="G108" s="3">
        <f t="shared" ca="1" si="32"/>
        <v>0</v>
      </c>
      <c r="H108" s="3">
        <f t="shared" ca="1" si="35"/>
        <v>1.8238747012348295</v>
      </c>
      <c r="I108" s="3">
        <f t="shared" si="36"/>
        <v>362.63000000000005</v>
      </c>
      <c r="J108" s="3">
        <f t="shared" ca="1" si="27"/>
        <v>361.37679087888137</v>
      </c>
      <c r="K108" s="3">
        <f t="shared" ca="1" si="28"/>
        <v>356.0390651948336</v>
      </c>
      <c r="L108" s="3">
        <v>369.79224282428248</v>
      </c>
      <c r="M108" s="3">
        <f t="shared" si="37"/>
        <v>365.36724282428247</v>
      </c>
      <c r="X108" s="3">
        <v>105</v>
      </c>
      <c r="Y108" s="3">
        <f t="shared" si="38"/>
        <v>0.52</v>
      </c>
      <c r="Z108" s="4">
        <f t="shared" si="29"/>
        <v>369.79224282428248</v>
      </c>
      <c r="AA108" s="4">
        <f t="shared" si="30"/>
        <v>365.36724282428247</v>
      </c>
      <c r="AB108" s="3">
        <v>105</v>
      </c>
      <c r="AC108" s="3">
        <v>0.52</v>
      </c>
      <c r="AD108" s="3">
        <f t="shared" ca="1" si="39"/>
        <v>361.37679087888137</v>
      </c>
      <c r="AE108" s="3">
        <f t="shared" ca="1" si="31"/>
        <v>356.0390651948336</v>
      </c>
      <c r="AF108" s="3"/>
    </row>
    <row r="109" spans="1:32" ht="15.6">
      <c r="A109" s="3">
        <v>106</v>
      </c>
      <c r="B109" s="3">
        <v>0.52500000000000002</v>
      </c>
      <c r="C109" s="3">
        <f t="shared" si="24"/>
        <v>16</v>
      </c>
      <c r="D109" s="3">
        <f t="shared" si="25"/>
        <v>1</v>
      </c>
      <c r="E109" s="3">
        <f t="shared" si="33"/>
        <v>-0.7557495743542576</v>
      </c>
      <c r="F109" s="3">
        <f t="shared" ca="1" si="34"/>
        <v>-9.4068327014995745</v>
      </c>
      <c r="G109" s="3">
        <f t="shared" ca="1" si="32"/>
        <v>0</v>
      </c>
      <c r="H109" s="3">
        <f t="shared" ca="1" si="35"/>
        <v>3.3408978963330891</v>
      </c>
      <c r="I109" s="3">
        <f t="shared" si="36"/>
        <v>362.10500000000008</v>
      </c>
      <c r="J109" s="3">
        <f t="shared" ca="1" si="27"/>
        <v>356.0390651948336</v>
      </c>
      <c r="K109" s="3">
        <f t="shared" ca="1" si="28"/>
        <v>343.47262070084651</v>
      </c>
      <c r="L109" s="3">
        <v>365.36724282428247</v>
      </c>
      <c r="M109" s="3">
        <f t="shared" si="37"/>
        <v>371.35524282428247</v>
      </c>
      <c r="X109" s="3">
        <v>106</v>
      </c>
      <c r="Y109" s="3">
        <f t="shared" si="38"/>
        <v>0.52500000000000002</v>
      </c>
      <c r="Z109" s="4">
        <f t="shared" si="29"/>
        <v>365.36724282428247</v>
      </c>
      <c r="AA109" s="4">
        <f t="shared" si="30"/>
        <v>371.35524282428247</v>
      </c>
      <c r="AB109" s="3">
        <v>106</v>
      </c>
      <c r="AC109" s="3">
        <v>0.52500000000000002</v>
      </c>
      <c r="AD109" s="3">
        <f t="shared" ca="1" si="39"/>
        <v>356.0390651948336</v>
      </c>
      <c r="AE109" s="3">
        <f t="shared" ca="1" si="31"/>
        <v>343.47262070084651</v>
      </c>
      <c r="AF109" s="3"/>
    </row>
    <row r="110" spans="1:32" ht="15.6">
      <c r="A110" s="3">
        <v>107</v>
      </c>
      <c r="B110" s="3">
        <v>0.53</v>
      </c>
      <c r="C110" s="3">
        <f t="shared" si="24"/>
        <v>16</v>
      </c>
      <c r="D110" s="3">
        <f t="shared" si="25"/>
        <v>2</v>
      </c>
      <c r="E110" s="3">
        <f t="shared" si="33"/>
        <v>-0.98982144188093202</v>
      </c>
      <c r="F110" s="3">
        <f t="shared" ca="1" si="34"/>
        <v>-14.519964218895275</v>
      </c>
      <c r="G110" s="3">
        <f t="shared" ca="1" si="32"/>
        <v>0</v>
      </c>
      <c r="H110" s="3">
        <f t="shared" ca="1" si="35"/>
        <v>-3.5824150802583352</v>
      </c>
      <c r="I110" s="3">
        <f t="shared" si="36"/>
        <v>361.5750000000001</v>
      </c>
      <c r="J110" s="3">
        <f t="shared" ca="1" si="27"/>
        <v>343.47262070084651</v>
      </c>
      <c r="K110" s="3">
        <f t="shared" ca="1" si="28"/>
        <v>346.00433388113726</v>
      </c>
      <c r="L110" s="3">
        <v>371.35524282428247</v>
      </c>
      <c r="M110" s="3">
        <f t="shared" si="37"/>
        <v>380.03824282428246</v>
      </c>
      <c r="X110" s="3">
        <v>107</v>
      </c>
      <c r="Y110" s="3">
        <f t="shared" si="38"/>
        <v>0.53</v>
      </c>
      <c r="Z110" s="4">
        <f t="shared" si="29"/>
        <v>371.35524282428247</v>
      </c>
      <c r="AA110" s="4">
        <f t="shared" si="30"/>
        <v>380.03824282428246</v>
      </c>
      <c r="AB110" s="3">
        <v>107</v>
      </c>
      <c r="AC110" s="3">
        <v>0.53</v>
      </c>
      <c r="AD110" s="3">
        <f t="shared" ca="1" si="39"/>
        <v>343.47262070084651</v>
      </c>
      <c r="AE110" s="3">
        <f t="shared" ca="1" si="31"/>
        <v>346.00433388113726</v>
      </c>
      <c r="AF110" s="3"/>
    </row>
    <row r="111" spans="1:32" ht="15.6">
      <c r="A111" s="3">
        <v>108</v>
      </c>
      <c r="B111" s="3">
        <v>0.53500000000000003</v>
      </c>
      <c r="C111" s="3">
        <f t="shared" si="24"/>
        <v>16</v>
      </c>
      <c r="D111" s="3">
        <f t="shared" si="25"/>
        <v>3</v>
      </c>
      <c r="E111" s="3">
        <f t="shared" si="33"/>
        <v>-0.90963199535451911</v>
      </c>
      <c r="F111" s="3">
        <f t="shared" ca="1" si="34"/>
        <v>-11.13773997005854</v>
      </c>
      <c r="G111" s="3">
        <f t="shared" ca="1" si="32"/>
        <v>0</v>
      </c>
      <c r="H111" s="3">
        <f t="shared" ca="1" si="35"/>
        <v>-3.8979261488042876</v>
      </c>
      <c r="I111" s="3">
        <f t="shared" si="36"/>
        <v>361.04000000000008</v>
      </c>
      <c r="J111" s="3">
        <f t="shared" ca="1" si="27"/>
        <v>346.00433388113726</v>
      </c>
      <c r="K111" s="3">
        <f t="shared" ca="1" si="28"/>
        <v>347.86958664739706</v>
      </c>
      <c r="L111" s="3">
        <v>380.03824282428246</v>
      </c>
      <c r="M111" s="3">
        <f t="shared" si="37"/>
        <v>377.99424282428248</v>
      </c>
      <c r="X111" s="3">
        <v>108</v>
      </c>
      <c r="Y111" s="3">
        <f t="shared" si="38"/>
        <v>0.53500000000000003</v>
      </c>
      <c r="Z111" s="4">
        <f t="shared" si="29"/>
        <v>380.03824282428246</v>
      </c>
      <c r="AA111" s="4">
        <f t="shared" si="30"/>
        <v>377.99424282428248</v>
      </c>
      <c r="AB111" s="3">
        <v>108</v>
      </c>
      <c r="AC111" s="3">
        <v>0.53500000000000003</v>
      </c>
      <c r="AD111" s="3">
        <f t="shared" ca="1" si="39"/>
        <v>346.00433388113726</v>
      </c>
      <c r="AE111" s="3">
        <f t="shared" ca="1" si="31"/>
        <v>347.86958664739706</v>
      </c>
      <c r="AF111" s="3"/>
    </row>
    <row r="112" spans="1:32" ht="15.6">
      <c r="A112" s="3">
        <v>109</v>
      </c>
      <c r="B112" s="3">
        <v>0.54</v>
      </c>
      <c r="C112" s="3">
        <f t="shared" si="24"/>
        <v>16</v>
      </c>
      <c r="D112" s="3">
        <f t="shared" si="25"/>
        <v>4</v>
      </c>
      <c r="E112" s="3">
        <f t="shared" si="33"/>
        <v>-0.54064081745560233</v>
      </c>
      <c r="F112" s="3">
        <f t="shared" ca="1" si="34"/>
        <v>-6.6249072741959996</v>
      </c>
      <c r="G112" s="3">
        <f t="shared" ca="1" si="32"/>
        <v>0</v>
      </c>
      <c r="H112" s="3">
        <f t="shared" ca="1" si="35"/>
        <v>-6.0055060784070138</v>
      </c>
      <c r="I112" s="3">
        <f t="shared" si="36"/>
        <v>360.50000000000006</v>
      </c>
      <c r="J112" s="3">
        <f t="shared" ca="1" si="27"/>
        <v>347.86958664739706</v>
      </c>
      <c r="K112" s="3">
        <f t="shared" ca="1" si="28"/>
        <v>362.54974559798546</v>
      </c>
      <c r="L112" s="3">
        <v>377.99424282428248</v>
      </c>
      <c r="M112" s="3">
        <f t="shared" si="37"/>
        <v>368.63824282428249</v>
      </c>
      <c r="X112" s="3">
        <v>109</v>
      </c>
      <c r="Y112" s="3">
        <f t="shared" si="38"/>
        <v>0.54</v>
      </c>
      <c r="Z112" s="4">
        <f t="shared" si="29"/>
        <v>377.99424282428248</v>
      </c>
      <c r="AA112" s="4">
        <f t="shared" si="30"/>
        <v>368.63824282428249</v>
      </c>
      <c r="AB112" s="3">
        <v>109</v>
      </c>
      <c r="AC112" s="3">
        <v>0.54</v>
      </c>
      <c r="AD112" s="3">
        <f t="shared" ca="1" si="39"/>
        <v>347.86958664739706</v>
      </c>
      <c r="AE112" s="3">
        <f t="shared" ca="1" si="31"/>
        <v>362.54974559798546</v>
      </c>
      <c r="AF112" s="3"/>
    </row>
    <row r="113" spans="1:32" ht="15.6">
      <c r="A113" s="3">
        <v>110</v>
      </c>
      <c r="B113" s="3">
        <v>0.54500000000000004</v>
      </c>
      <c r="C113" s="3">
        <f t="shared" si="24"/>
        <v>16</v>
      </c>
      <c r="D113" s="3">
        <f t="shared" si="25"/>
        <v>5</v>
      </c>
      <c r="E113" s="3">
        <f t="shared" si="33"/>
        <v>4.6551304477837618E-15</v>
      </c>
      <c r="F113" s="3">
        <f t="shared" ca="1" si="34"/>
        <v>4.5024489666100416E-14</v>
      </c>
      <c r="G113" s="3">
        <f t="shared" ca="1" si="32"/>
        <v>0</v>
      </c>
      <c r="H113" s="3">
        <f t="shared" ca="1" si="35"/>
        <v>2.5947455979854008</v>
      </c>
      <c r="I113" s="3">
        <f t="shared" si="36"/>
        <v>359.95500000000004</v>
      </c>
      <c r="J113" s="3">
        <f t="shared" ca="1" si="27"/>
        <v>362.54974559798546</v>
      </c>
      <c r="K113" s="3">
        <f t="shared" ca="1" si="28"/>
        <v>369.01756828269151</v>
      </c>
      <c r="L113" s="3">
        <v>368.63824282428249</v>
      </c>
      <c r="M113" s="3">
        <f t="shared" si="37"/>
        <v>360.60424282428244</v>
      </c>
      <c r="X113" s="3">
        <v>110</v>
      </c>
      <c r="Y113" s="3">
        <f t="shared" si="38"/>
        <v>0.54500000000000004</v>
      </c>
      <c r="Z113" s="4">
        <f t="shared" si="29"/>
        <v>368.63824282428249</v>
      </c>
      <c r="AA113" s="4">
        <f t="shared" si="30"/>
        <v>360.60424282428244</v>
      </c>
      <c r="AB113" s="3">
        <v>110</v>
      </c>
      <c r="AC113" s="3">
        <v>0.54500000000000004</v>
      </c>
      <c r="AD113" s="3">
        <f t="shared" ca="1" si="39"/>
        <v>362.54974559798546</v>
      </c>
      <c r="AE113" s="3">
        <f t="shared" ca="1" si="31"/>
        <v>369.01756828269151</v>
      </c>
      <c r="AF113" s="3"/>
    </row>
    <row r="114" spans="1:32" ht="15.6">
      <c r="A114" s="3">
        <v>111</v>
      </c>
      <c r="B114" s="3">
        <v>0.55000000000000004</v>
      </c>
      <c r="C114" s="3">
        <f t="shared" si="24"/>
        <v>16</v>
      </c>
      <c r="D114" s="3">
        <f t="shared" si="25"/>
        <v>6</v>
      </c>
      <c r="E114" s="3">
        <f t="shared" si="33"/>
        <v>0.54064081745559822</v>
      </c>
      <c r="F114" s="3">
        <f t="shared" ca="1" si="34"/>
        <v>5.2589266704658257</v>
      </c>
      <c r="G114" s="3">
        <f t="shared" ca="1" si="32"/>
        <v>0</v>
      </c>
      <c r="H114" s="3">
        <f t="shared" ca="1" si="35"/>
        <v>4.3536416122256707</v>
      </c>
      <c r="I114" s="3">
        <f t="shared" si="36"/>
        <v>359.40500000000003</v>
      </c>
      <c r="J114" s="3">
        <f t="shared" ca="1" si="27"/>
        <v>369.01756828269151</v>
      </c>
      <c r="K114" s="3">
        <f t="shared" ca="1" si="28"/>
        <v>365.14811041702666</v>
      </c>
      <c r="L114" s="3">
        <v>360.60424282428244</v>
      </c>
      <c r="M114" s="3">
        <f t="shared" si="37"/>
        <v>348.31424282428247</v>
      </c>
      <c r="X114" s="3">
        <v>111</v>
      </c>
      <c r="Y114" s="3">
        <f t="shared" si="38"/>
        <v>0.55000000000000004</v>
      </c>
      <c r="Z114" s="4">
        <f t="shared" si="29"/>
        <v>360.60424282428244</v>
      </c>
      <c r="AA114" s="4">
        <f t="shared" si="30"/>
        <v>348.31424282428247</v>
      </c>
      <c r="AB114" s="3">
        <v>111</v>
      </c>
      <c r="AC114" s="3">
        <v>0.55000000000000004</v>
      </c>
      <c r="AD114" s="3">
        <f t="shared" ca="1" si="39"/>
        <v>369.01756828269151</v>
      </c>
      <c r="AE114" s="3">
        <f t="shared" ca="1" si="31"/>
        <v>365.14811041702666</v>
      </c>
      <c r="AF114" s="3"/>
    </row>
    <row r="115" spans="1:32" ht="15.6">
      <c r="A115" s="3">
        <v>112</v>
      </c>
      <c r="B115" s="3">
        <v>0.55500000000000005</v>
      </c>
      <c r="C115" s="3">
        <f t="shared" si="24"/>
        <v>16</v>
      </c>
      <c r="D115" s="3">
        <f t="shared" si="25"/>
        <v>7</v>
      </c>
      <c r="E115" s="3">
        <f t="shared" si="33"/>
        <v>0.90963199535451711</v>
      </c>
      <c r="F115" s="3">
        <f t="shared" ca="1" si="34"/>
        <v>6.485258145236096</v>
      </c>
      <c r="G115" s="3">
        <f t="shared" ca="1" si="32"/>
        <v>0</v>
      </c>
      <c r="H115" s="3">
        <f t="shared" ca="1" si="35"/>
        <v>-0.18714772820948117</v>
      </c>
      <c r="I115" s="3">
        <f t="shared" si="36"/>
        <v>358.85</v>
      </c>
      <c r="J115" s="3">
        <f t="shared" ca="1" si="27"/>
        <v>365.14811041702666</v>
      </c>
      <c r="K115" s="3">
        <f t="shared" ca="1" si="28"/>
        <v>372.42441583482378</v>
      </c>
      <c r="L115" s="3">
        <v>348.31424282428247</v>
      </c>
      <c r="M115" s="3">
        <f t="shared" si="37"/>
        <v>355.36124282428244</v>
      </c>
      <c r="X115" s="3">
        <v>112</v>
      </c>
      <c r="Y115" s="3">
        <f t="shared" si="38"/>
        <v>0.55500000000000005</v>
      </c>
      <c r="Z115" s="4">
        <f t="shared" si="29"/>
        <v>348.31424282428247</v>
      </c>
      <c r="AA115" s="4">
        <f t="shared" si="30"/>
        <v>355.36124282428244</v>
      </c>
      <c r="AB115" s="3">
        <v>112</v>
      </c>
      <c r="AC115" s="3">
        <v>0.55500000000000005</v>
      </c>
      <c r="AD115" s="3">
        <f t="shared" ca="1" si="39"/>
        <v>365.14811041702666</v>
      </c>
      <c r="AE115" s="3">
        <f t="shared" ca="1" si="31"/>
        <v>372.42441583482378</v>
      </c>
      <c r="AF115" s="3"/>
    </row>
    <row r="116" spans="1:32" ht="15.6">
      <c r="A116" s="3">
        <v>113</v>
      </c>
      <c r="B116" s="3">
        <v>0.56000000000000005</v>
      </c>
      <c r="C116" s="3">
        <f t="shared" si="24"/>
        <v>17</v>
      </c>
      <c r="D116" s="3">
        <f t="shared" si="25"/>
        <v>1</v>
      </c>
      <c r="E116" s="3">
        <f t="shared" si="33"/>
        <v>0.98982144188093368</v>
      </c>
      <c r="F116" s="3">
        <f t="shared" ca="1" si="34"/>
        <v>9.0784709143214908</v>
      </c>
      <c r="G116" s="3">
        <f t="shared" ca="1" si="32"/>
        <v>10.73082753693714</v>
      </c>
      <c r="H116" s="3">
        <f t="shared" ca="1" si="35"/>
        <v>-5.6748826164348873</v>
      </c>
      <c r="I116" s="3">
        <f t="shared" si="36"/>
        <v>358.29</v>
      </c>
      <c r="J116" s="3">
        <f t="shared" ca="1" si="27"/>
        <v>372.42441583482378</v>
      </c>
      <c r="K116" s="3">
        <f t="shared" ca="1" si="28"/>
        <v>376.30246408969219</v>
      </c>
      <c r="L116" s="3">
        <v>355.36124282428244</v>
      </c>
      <c r="M116" s="3">
        <f t="shared" si="37"/>
        <v>353.72624282428245</v>
      </c>
      <c r="X116" s="3">
        <v>113</v>
      </c>
      <c r="Y116" s="3">
        <f t="shared" si="38"/>
        <v>0.56000000000000005</v>
      </c>
      <c r="Z116" s="4">
        <f t="shared" si="29"/>
        <v>355.36124282428244</v>
      </c>
      <c r="AA116" s="4">
        <f t="shared" si="30"/>
        <v>353.72624282428245</v>
      </c>
      <c r="AB116" s="3">
        <v>113</v>
      </c>
      <c r="AC116" s="3">
        <v>0.56000000000000005</v>
      </c>
      <c r="AD116" s="3">
        <f t="shared" ca="1" si="39"/>
        <v>372.42441583482378</v>
      </c>
      <c r="AE116" s="3">
        <f t="shared" ca="1" si="31"/>
        <v>376.30246408969219</v>
      </c>
      <c r="AF116" s="3"/>
    </row>
    <row r="117" spans="1:32" ht="15.6">
      <c r="A117" s="3">
        <v>114</v>
      </c>
      <c r="B117" s="3">
        <v>0.56499999999999995</v>
      </c>
      <c r="C117" s="3">
        <f t="shared" si="24"/>
        <v>17</v>
      </c>
      <c r="D117" s="3">
        <f t="shared" si="25"/>
        <v>2</v>
      </c>
      <c r="E117" s="3">
        <f t="shared" si="33"/>
        <v>0.75574957435426082</v>
      </c>
      <c r="F117" s="3">
        <f t="shared" ca="1" si="34"/>
        <v>8.6058584957934485</v>
      </c>
      <c r="G117" s="3">
        <f t="shared" ca="1" si="32"/>
        <v>12.304912187916472</v>
      </c>
      <c r="H117" s="3">
        <f t="shared" ca="1" si="35"/>
        <v>-2.3333065940177407</v>
      </c>
      <c r="I117" s="3">
        <f t="shared" si="36"/>
        <v>357.72500000000002</v>
      </c>
      <c r="J117" s="3">
        <f t="shared" ca="1" si="27"/>
        <v>376.30246408969219</v>
      </c>
      <c r="K117" s="3">
        <f t="shared" ca="1" si="28"/>
        <v>383.45370209463675</v>
      </c>
      <c r="L117" s="3">
        <v>353.72624282428245</v>
      </c>
      <c r="M117" s="3">
        <f t="shared" si="37"/>
        <v>346.41424282428244</v>
      </c>
      <c r="X117" s="3">
        <v>114</v>
      </c>
      <c r="Y117" s="3">
        <f t="shared" si="38"/>
        <v>0.56499999999999995</v>
      </c>
      <c r="Z117" s="4">
        <f t="shared" si="29"/>
        <v>353.72624282428245</v>
      </c>
      <c r="AA117" s="4">
        <f t="shared" si="30"/>
        <v>346.41424282428244</v>
      </c>
      <c r="AB117" s="3">
        <v>114</v>
      </c>
      <c r="AC117" s="3">
        <v>0.56499999999999995</v>
      </c>
      <c r="AD117" s="3">
        <f t="shared" ca="1" si="39"/>
        <v>376.30246408969219</v>
      </c>
      <c r="AE117" s="3">
        <f t="shared" ca="1" si="31"/>
        <v>383.45370209463675</v>
      </c>
      <c r="AF117" s="3"/>
    </row>
    <row r="118" spans="1:32" ht="15.6">
      <c r="A118" s="3">
        <v>115</v>
      </c>
      <c r="B118" s="3">
        <v>0.56999999999999995</v>
      </c>
      <c r="C118" s="3">
        <f t="shared" si="24"/>
        <v>17</v>
      </c>
      <c r="D118" s="3">
        <f t="shared" si="25"/>
        <v>3</v>
      </c>
      <c r="E118" s="3">
        <f t="shared" si="33"/>
        <v>0.28173255684143028</v>
      </c>
      <c r="F118" s="3">
        <f t="shared" ca="1" si="34"/>
        <v>2.5747255618070346</v>
      </c>
      <c r="G118" s="3">
        <f t="shared" ca="1" si="32"/>
        <v>25.578812884248233</v>
      </c>
      <c r="H118" s="3">
        <f t="shared" ca="1" si="35"/>
        <v>-1.8548363514185648</v>
      </c>
      <c r="I118" s="3">
        <f t="shared" si="36"/>
        <v>357.15500000000003</v>
      </c>
      <c r="J118" s="3">
        <f t="shared" ca="1" si="27"/>
        <v>383.45370209463675</v>
      </c>
      <c r="K118" s="3">
        <f t="shared" ca="1" si="28"/>
        <v>388.99535899142313</v>
      </c>
      <c r="L118" s="3">
        <v>346.41424282428244</v>
      </c>
      <c r="M118" s="3">
        <f t="shared" si="37"/>
        <v>339.12624282428249</v>
      </c>
      <c r="X118" s="3">
        <v>115</v>
      </c>
      <c r="Y118" s="3">
        <f t="shared" si="38"/>
        <v>0.56999999999999995</v>
      </c>
      <c r="Z118" s="4">
        <f t="shared" si="29"/>
        <v>346.41424282428244</v>
      </c>
      <c r="AA118" s="4">
        <f t="shared" si="30"/>
        <v>339.12624282428249</v>
      </c>
      <c r="AB118" s="3">
        <v>115</v>
      </c>
      <c r="AC118" s="3">
        <v>0.56999999999999995</v>
      </c>
      <c r="AD118" s="3">
        <f t="shared" ca="1" si="39"/>
        <v>383.45370209463675</v>
      </c>
      <c r="AE118" s="3">
        <f t="shared" ca="1" si="31"/>
        <v>388.99535899142313</v>
      </c>
      <c r="AF118" s="3"/>
    </row>
    <row r="119" spans="1:32" ht="15.6">
      <c r="A119" s="3">
        <v>116</v>
      </c>
      <c r="B119" s="3">
        <v>0.57499999999999996</v>
      </c>
      <c r="C119" s="3">
        <f t="shared" si="24"/>
        <v>17</v>
      </c>
      <c r="D119" s="3">
        <f t="shared" si="25"/>
        <v>4</v>
      </c>
      <c r="E119" s="3">
        <f t="shared" si="33"/>
        <v>-0.28173255684143217</v>
      </c>
      <c r="F119" s="3">
        <f t="shared" ca="1" si="34"/>
        <v>-2.4194447913827943</v>
      </c>
      <c r="G119" s="3">
        <f t="shared" ca="1" si="32"/>
        <v>33.342016524387347</v>
      </c>
      <c r="H119" s="3">
        <f t="shared" ca="1" si="35"/>
        <v>1.4927872584185435</v>
      </c>
      <c r="I119" s="3">
        <f t="shared" si="36"/>
        <v>356.58000000000004</v>
      </c>
      <c r="J119" s="3">
        <f t="shared" ca="1" si="27"/>
        <v>388.99535899142313</v>
      </c>
      <c r="K119" s="3">
        <f t="shared" ca="1" si="28"/>
        <v>374.86950742823046</v>
      </c>
      <c r="L119" s="3">
        <v>339.12624282428249</v>
      </c>
      <c r="M119" s="3">
        <f t="shared" si="37"/>
        <v>341.41124282428245</v>
      </c>
      <c r="X119" s="3">
        <v>116</v>
      </c>
      <c r="Y119" s="3">
        <f t="shared" si="38"/>
        <v>0.57499999999999996</v>
      </c>
      <c r="Z119" s="4">
        <f t="shared" si="29"/>
        <v>339.12624282428249</v>
      </c>
      <c r="AA119" s="4">
        <f t="shared" si="30"/>
        <v>341.41124282428245</v>
      </c>
      <c r="AB119" s="3">
        <v>116</v>
      </c>
      <c r="AC119" s="3">
        <v>0.57499999999999996</v>
      </c>
      <c r="AD119" s="3">
        <f t="shared" ca="1" si="39"/>
        <v>388.99535899142313</v>
      </c>
      <c r="AE119" s="3">
        <f t="shared" ca="1" si="31"/>
        <v>374.86950742823046</v>
      </c>
      <c r="AF119" s="3"/>
    </row>
    <row r="120" spans="1:32" ht="15.6">
      <c r="A120" s="3">
        <v>117</v>
      </c>
      <c r="B120" s="3">
        <v>0.57999999999999996</v>
      </c>
      <c r="C120" s="3">
        <f t="shared" si="24"/>
        <v>17</v>
      </c>
      <c r="D120" s="3">
        <f t="shared" si="25"/>
        <v>5</v>
      </c>
      <c r="E120" s="3">
        <f t="shared" si="33"/>
        <v>-0.75574957435425272</v>
      </c>
      <c r="F120" s="3">
        <f t="shared" ca="1" si="34"/>
        <v>-7.088026526533044</v>
      </c>
      <c r="G120" s="3">
        <f t="shared" ca="1" si="32"/>
        <v>23.773321676391578</v>
      </c>
      <c r="H120" s="3">
        <f t="shared" ca="1" si="35"/>
        <v>2.1842122783718576</v>
      </c>
      <c r="I120" s="3">
        <f t="shared" si="36"/>
        <v>356.00000000000006</v>
      </c>
      <c r="J120" s="3">
        <f t="shared" ca="1" si="27"/>
        <v>374.86950742823046</v>
      </c>
      <c r="K120" s="3">
        <f t="shared" ca="1" si="28"/>
        <v>353.23991170333824</v>
      </c>
      <c r="L120" s="3">
        <v>341.41124282428245</v>
      </c>
      <c r="M120" s="3">
        <f t="shared" si="37"/>
        <v>350.76724282428245</v>
      </c>
      <c r="X120" s="3">
        <v>117</v>
      </c>
      <c r="Y120" s="3">
        <f t="shared" si="38"/>
        <v>0.57999999999999996</v>
      </c>
      <c r="Z120" s="4">
        <f t="shared" si="29"/>
        <v>341.41124282428245</v>
      </c>
      <c r="AA120" s="4">
        <f t="shared" si="30"/>
        <v>350.76724282428245</v>
      </c>
      <c r="AB120" s="3">
        <v>117</v>
      </c>
      <c r="AC120" s="3">
        <v>0.57999999999999996</v>
      </c>
      <c r="AD120" s="3">
        <f t="shared" ca="1" si="39"/>
        <v>374.86950742823046</v>
      </c>
      <c r="AE120" s="3">
        <f t="shared" ca="1" si="31"/>
        <v>353.23991170333824</v>
      </c>
      <c r="AF120" s="3"/>
    </row>
    <row r="121" spans="1:32" ht="15.6">
      <c r="A121" s="3">
        <v>118</v>
      </c>
      <c r="B121" s="3">
        <v>0.58499999999999996</v>
      </c>
      <c r="C121" s="3">
        <f t="shared" si="24"/>
        <v>17</v>
      </c>
      <c r="D121" s="3">
        <f t="shared" si="25"/>
        <v>6</v>
      </c>
      <c r="E121" s="3">
        <f t="shared" si="33"/>
        <v>-0.98982144188093202</v>
      </c>
      <c r="F121" s="3">
        <f t="shared" ca="1" si="34"/>
        <v>-13.60978626560531</v>
      </c>
      <c r="G121" s="3">
        <f t="shared" ca="1" si="32"/>
        <v>14.168442213456748</v>
      </c>
      <c r="H121" s="3">
        <f t="shared" ca="1" si="35"/>
        <v>-2.733744244513284</v>
      </c>
      <c r="I121" s="3">
        <f t="shared" si="36"/>
        <v>355.41500000000008</v>
      </c>
      <c r="J121" s="3">
        <f t="shared" ca="1" si="27"/>
        <v>353.23991170333824</v>
      </c>
      <c r="K121" s="3">
        <f t="shared" ca="1" si="28"/>
        <v>357.6899989753307</v>
      </c>
      <c r="L121" s="3">
        <v>350.76724282428245</v>
      </c>
      <c r="M121" s="3">
        <f t="shared" si="37"/>
        <v>355.43324282428244</v>
      </c>
      <c r="X121" s="3">
        <v>118</v>
      </c>
      <c r="Y121" s="3">
        <f t="shared" si="38"/>
        <v>0.58499999999999996</v>
      </c>
      <c r="Z121" s="4">
        <f t="shared" si="29"/>
        <v>350.76724282428245</v>
      </c>
      <c r="AA121" s="4">
        <f t="shared" si="30"/>
        <v>355.43324282428244</v>
      </c>
      <c r="AB121" s="3">
        <v>118</v>
      </c>
      <c r="AC121" s="3">
        <v>0.58499999999999996</v>
      </c>
      <c r="AD121" s="3">
        <f t="shared" ca="1" si="39"/>
        <v>353.23991170333824</v>
      </c>
      <c r="AE121" s="3">
        <f t="shared" ca="1" si="31"/>
        <v>357.6899989753307</v>
      </c>
      <c r="AF121" s="3"/>
    </row>
    <row r="122" spans="1:32" ht="15.6">
      <c r="A122" s="3">
        <v>119</v>
      </c>
      <c r="B122" s="3">
        <v>0.59</v>
      </c>
      <c r="C122" s="3">
        <f t="shared" si="24"/>
        <v>17</v>
      </c>
      <c r="D122" s="3">
        <f t="shared" si="25"/>
        <v>7</v>
      </c>
      <c r="E122" s="3">
        <f t="shared" si="33"/>
        <v>-0.90963199535451922</v>
      </c>
      <c r="F122" s="3">
        <f t="shared" ca="1" si="34"/>
        <v>-8.4404783666659906</v>
      </c>
      <c r="G122" s="3">
        <f t="shared" ca="1" si="32"/>
        <v>12.680414180262169</v>
      </c>
      <c r="H122" s="3">
        <f t="shared" ca="1" si="35"/>
        <v>-1.374936838265596</v>
      </c>
      <c r="I122" s="3">
        <f t="shared" si="36"/>
        <v>354.8250000000001</v>
      </c>
      <c r="J122" s="3">
        <f t="shared" ca="1" si="27"/>
        <v>357.6899989753307</v>
      </c>
      <c r="K122" s="3">
        <f t="shared" ca="1" si="28"/>
        <v>365.1685686835736</v>
      </c>
      <c r="L122" s="3">
        <v>355.43324282428244</v>
      </c>
      <c r="M122" s="3">
        <f>L123</f>
        <v>350.11824282428245</v>
      </c>
      <c r="X122" s="3">
        <v>119</v>
      </c>
      <c r="Y122" s="3">
        <f t="shared" si="38"/>
        <v>0.59</v>
      </c>
      <c r="Z122" s="4">
        <f t="shared" si="29"/>
        <v>355.43324282428244</v>
      </c>
      <c r="AA122" s="4">
        <f t="shared" si="30"/>
        <v>350.11824282428245</v>
      </c>
      <c r="AB122" s="3">
        <v>119</v>
      </c>
      <c r="AC122" s="3">
        <v>0.59</v>
      </c>
      <c r="AD122" s="3">
        <f t="shared" ca="1" si="39"/>
        <v>357.6899989753307</v>
      </c>
      <c r="AE122" s="3">
        <f t="shared" ca="1" si="31"/>
        <v>365.1685686835736</v>
      </c>
      <c r="AF122" s="3"/>
    </row>
    <row r="123" spans="1:32" ht="15.6">
      <c r="A123" s="3">
        <v>120</v>
      </c>
      <c r="B123" s="3">
        <v>0.59499999999999997</v>
      </c>
      <c r="C123" s="3">
        <f t="shared" si="24"/>
        <v>18</v>
      </c>
      <c r="D123" s="3">
        <f t="shared" si="25"/>
        <v>1</v>
      </c>
      <c r="E123" s="3">
        <f t="shared" si="33"/>
        <v>-0.54064081745560855</v>
      </c>
      <c r="F123" s="3">
        <f t="shared" ca="1" si="34"/>
        <v>-4.4716890014768307</v>
      </c>
      <c r="G123" s="3">
        <f t="shared" ca="1" si="32"/>
        <v>15.26035969673174</v>
      </c>
      <c r="H123" s="3">
        <f t="shared" ca="1" si="35"/>
        <v>0.14989798831860568</v>
      </c>
      <c r="I123" s="3">
        <f t="shared" si="36"/>
        <v>354.23000000000008</v>
      </c>
      <c r="J123" s="3">
        <f t="shared" ca="1" si="27"/>
        <v>365.1685686835736</v>
      </c>
      <c r="K123" s="3">
        <f t="shared" ca="1" si="28"/>
        <v>371.45297482359285</v>
      </c>
      <c r="L123" s="3">
        <v>350.11824282428245</v>
      </c>
      <c r="M123" s="3">
        <f>L124</f>
        <v>356.25124282428249</v>
      </c>
      <c r="X123" s="3">
        <v>120</v>
      </c>
      <c r="Y123" s="3">
        <f t="shared" si="38"/>
        <v>0.59499999999999997</v>
      </c>
      <c r="Z123" s="4">
        <f t="shared" si="29"/>
        <v>350.11824282428245</v>
      </c>
      <c r="AA123" s="4">
        <f t="shared" si="30"/>
        <v>356.25124282428249</v>
      </c>
      <c r="AB123" s="3">
        <v>120</v>
      </c>
      <c r="AC123" s="3">
        <v>0.59499999999999997</v>
      </c>
      <c r="AD123" s="3">
        <f t="shared" ca="1" si="39"/>
        <v>365.1685686835736</v>
      </c>
      <c r="AE123" s="3">
        <f t="shared" ca="1" si="31"/>
        <v>371.45297482359285</v>
      </c>
      <c r="AF123" s="3"/>
    </row>
    <row r="124" spans="1:32" ht="15.6">
      <c r="A124" s="3">
        <v>121</v>
      </c>
      <c r="B124" s="3">
        <v>0.6</v>
      </c>
      <c r="C124" s="3">
        <f t="shared" si="24"/>
        <v>18</v>
      </c>
      <c r="D124" s="3">
        <f t="shared" si="25"/>
        <v>2</v>
      </c>
      <c r="E124" s="3">
        <f t="shared" si="33"/>
        <v>4.4101007568020378E-15</v>
      </c>
      <c r="F124" s="3">
        <f t="shared" ca="1" si="34"/>
        <v>5.6003114501693847E-14</v>
      </c>
      <c r="G124" s="3">
        <f t="shared" ca="1" si="32"/>
        <v>16.44717412765775</v>
      </c>
      <c r="H124" s="3">
        <f t="shared" ca="1" si="35"/>
        <v>1.3758006959349973</v>
      </c>
      <c r="I124" s="3">
        <f t="shared" si="36"/>
        <v>353.63000000000005</v>
      </c>
      <c r="J124" s="3">
        <f t="shared" ca="1" si="27"/>
        <v>371.45297482359285</v>
      </c>
      <c r="K124" s="3">
        <f t="shared" ca="1" si="28"/>
        <v>387.35092507801335</v>
      </c>
      <c r="L124" s="3">
        <v>356.25124282428249</v>
      </c>
      <c r="M124" s="3">
        <f t="shared" ref="M124:M134" si="40">L125</f>
        <v>342.90224282428244</v>
      </c>
      <c r="X124" s="3">
        <v>121</v>
      </c>
      <c r="Y124" s="3">
        <f t="shared" si="38"/>
        <v>0.6</v>
      </c>
      <c r="Z124" s="4">
        <f t="shared" si="29"/>
        <v>356.25124282428249</v>
      </c>
      <c r="AA124" s="4">
        <f t="shared" si="30"/>
        <v>342.90224282428244</v>
      </c>
      <c r="AB124" s="3">
        <v>121</v>
      </c>
      <c r="AC124" s="3">
        <v>0.6</v>
      </c>
      <c r="AD124" s="3">
        <f t="shared" ca="1" si="39"/>
        <v>371.45297482359285</v>
      </c>
      <c r="AE124" s="3">
        <f t="shared" ca="1" si="31"/>
        <v>387.35092507801335</v>
      </c>
      <c r="AF124" s="3"/>
    </row>
    <row r="125" spans="1:32" ht="15.6">
      <c r="A125" s="3">
        <v>122</v>
      </c>
      <c r="B125" s="3">
        <v>0.60499999999999998</v>
      </c>
      <c r="C125" s="3">
        <f t="shared" si="24"/>
        <v>18</v>
      </c>
      <c r="D125" s="3">
        <f t="shared" si="25"/>
        <v>3</v>
      </c>
      <c r="E125" s="3">
        <f t="shared" si="33"/>
        <v>0.540640817455592</v>
      </c>
      <c r="F125" s="3">
        <f t="shared" ca="1" si="34"/>
        <v>6.3901189519386428</v>
      </c>
      <c r="G125" s="3">
        <f t="shared" ca="1" si="32"/>
        <v>26.187825701303037</v>
      </c>
      <c r="H125" s="3">
        <f t="shared" ca="1" si="35"/>
        <v>1.7479804247716018</v>
      </c>
      <c r="I125" s="3">
        <f t="shared" si="36"/>
        <v>353.02500000000003</v>
      </c>
      <c r="J125" s="3">
        <f t="shared" ca="1" si="27"/>
        <v>387.35092507801335</v>
      </c>
      <c r="K125" s="3">
        <f t="shared" ca="1" si="28"/>
        <v>392.51195295739439</v>
      </c>
      <c r="L125" s="3">
        <v>342.90224282428244</v>
      </c>
      <c r="M125" s="3">
        <f t="shared" si="40"/>
        <v>345.83724282428244</v>
      </c>
      <c r="X125" s="3">
        <v>122</v>
      </c>
      <c r="Y125" s="3">
        <f t="shared" si="38"/>
        <v>0.60499999999999998</v>
      </c>
      <c r="Z125" s="4">
        <f t="shared" si="29"/>
        <v>342.90224282428244</v>
      </c>
      <c r="AA125" s="4">
        <f t="shared" si="30"/>
        <v>345.83724282428244</v>
      </c>
      <c r="AB125" s="3">
        <v>122</v>
      </c>
      <c r="AC125" s="3">
        <v>0.60499999999999998</v>
      </c>
      <c r="AD125" s="3">
        <f t="shared" ca="1" si="39"/>
        <v>387.35092507801335</v>
      </c>
      <c r="AE125" s="3">
        <f t="shared" ca="1" si="31"/>
        <v>392.51195295739439</v>
      </c>
      <c r="AF125" s="3"/>
    </row>
    <row r="126" spans="1:32" ht="15.6">
      <c r="A126" s="3">
        <v>123</v>
      </c>
      <c r="B126" s="3">
        <v>0.61</v>
      </c>
      <c r="C126" s="3">
        <f t="shared" si="24"/>
        <v>18</v>
      </c>
      <c r="D126" s="3">
        <f t="shared" si="25"/>
        <v>4</v>
      </c>
      <c r="E126" s="3">
        <f t="shared" si="33"/>
        <v>0.909631995354517</v>
      </c>
      <c r="F126" s="3">
        <f t="shared" ca="1" si="34"/>
        <v>9.7868927237914569</v>
      </c>
      <c r="G126" s="3">
        <f t="shared" ca="1" si="32"/>
        <v>37.440304112372338</v>
      </c>
      <c r="H126" s="3">
        <f t="shared" ca="1" si="35"/>
        <v>-7.1302438787694253</v>
      </c>
      <c r="I126" s="3">
        <f t="shared" si="36"/>
        <v>352.41500000000002</v>
      </c>
      <c r="J126" s="3">
        <f t="shared" ca="1" si="27"/>
        <v>392.51195295739439</v>
      </c>
      <c r="K126" s="3">
        <f t="shared" ca="1" si="28"/>
        <v>380.05844434209456</v>
      </c>
      <c r="L126" s="3">
        <v>345.83724282428244</v>
      </c>
      <c r="M126" s="3">
        <f t="shared" si="40"/>
        <v>345.76524282428244</v>
      </c>
      <c r="X126" s="3">
        <v>123</v>
      </c>
      <c r="Y126" s="3">
        <f t="shared" si="38"/>
        <v>0.61</v>
      </c>
      <c r="Z126" s="4">
        <f t="shared" si="29"/>
        <v>345.83724282428244</v>
      </c>
      <c r="AA126" s="4">
        <f t="shared" si="30"/>
        <v>345.76524282428244</v>
      </c>
      <c r="AB126" s="3">
        <v>123</v>
      </c>
      <c r="AC126" s="3">
        <v>0.61</v>
      </c>
      <c r="AD126" s="3">
        <f t="shared" ca="1" si="39"/>
        <v>392.51195295739439</v>
      </c>
      <c r="AE126" s="3">
        <f t="shared" ca="1" si="31"/>
        <v>380.05844434209456</v>
      </c>
      <c r="AF126" s="3"/>
    </row>
    <row r="127" spans="1:32" ht="15.6">
      <c r="A127" s="3">
        <v>124</v>
      </c>
      <c r="B127" s="3">
        <v>0.61499999999999999</v>
      </c>
      <c r="C127" s="3">
        <f t="shared" si="24"/>
        <v>18</v>
      </c>
      <c r="D127" s="3">
        <f t="shared" si="25"/>
        <v>5</v>
      </c>
      <c r="E127" s="3">
        <f t="shared" si="33"/>
        <v>0.9898214418809328</v>
      </c>
      <c r="F127" s="3">
        <f t="shared" ca="1" si="34"/>
        <v>11.681863150250726</v>
      </c>
      <c r="G127" s="3">
        <f t="shared" ca="1" si="32"/>
        <v>22.67355180540919</v>
      </c>
      <c r="H127" s="3">
        <f t="shared" ca="1" si="35"/>
        <v>-6.0969706135653663</v>
      </c>
      <c r="I127" s="3">
        <f t="shared" si="36"/>
        <v>351.8</v>
      </c>
      <c r="J127" s="3">
        <f t="shared" ca="1" si="27"/>
        <v>380.05844434209456</v>
      </c>
      <c r="K127" s="3">
        <f t="shared" ca="1" si="28"/>
        <v>370.56338632578587</v>
      </c>
      <c r="L127" s="3">
        <v>345.76524282428244</v>
      </c>
      <c r="M127" s="3">
        <f t="shared" si="40"/>
        <v>353.38924282428246</v>
      </c>
      <c r="X127" s="3">
        <v>124</v>
      </c>
      <c r="Y127" s="3">
        <f t="shared" si="38"/>
        <v>0.61499999999999999</v>
      </c>
      <c r="Z127" s="4">
        <f t="shared" si="29"/>
        <v>345.76524282428244</v>
      </c>
      <c r="AA127" s="4">
        <f t="shared" si="30"/>
        <v>353.38924282428246</v>
      </c>
      <c r="AB127" s="3">
        <v>124</v>
      </c>
      <c r="AC127" s="3">
        <v>0.61499999999999999</v>
      </c>
      <c r="AD127" s="3">
        <f t="shared" ca="1" si="39"/>
        <v>380.05844434209456</v>
      </c>
      <c r="AE127" s="3">
        <f t="shared" ca="1" si="31"/>
        <v>370.56338632578587</v>
      </c>
      <c r="AF127" s="3"/>
    </row>
    <row r="128" spans="1:32" ht="15.6">
      <c r="A128" s="3">
        <v>125</v>
      </c>
      <c r="B128" s="3">
        <v>0.62</v>
      </c>
      <c r="C128" s="3">
        <f t="shared" si="24"/>
        <v>18</v>
      </c>
      <c r="D128" s="3">
        <f t="shared" si="25"/>
        <v>6</v>
      </c>
      <c r="E128" s="3">
        <f t="shared" si="33"/>
        <v>0.7557495743542656</v>
      </c>
      <c r="F128" s="3">
        <f t="shared" ca="1" si="34"/>
        <v>6.0173720652124594</v>
      </c>
      <c r="G128" s="3">
        <f t="shared" ca="1" si="32"/>
        <v>13.286244219823388</v>
      </c>
      <c r="H128" s="3">
        <f t="shared" ca="1" si="35"/>
        <v>7.9770040750034465E-2</v>
      </c>
      <c r="I128" s="3">
        <f t="shared" si="36"/>
        <v>351.18</v>
      </c>
      <c r="J128" s="3">
        <f t="shared" ca="1" si="27"/>
        <v>370.56338632578587</v>
      </c>
      <c r="K128" s="3">
        <f t="shared" ca="1" si="28"/>
        <v>369.45249636907749</v>
      </c>
      <c r="L128" s="3">
        <v>353.38924282428246</v>
      </c>
      <c r="M128" s="3">
        <f t="shared" si="40"/>
        <v>348.96324282428247</v>
      </c>
      <c r="X128" s="3">
        <v>125</v>
      </c>
      <c r="Y128" s="3">
        <f t="shared" si="38"/>
        <v>0.62</v>
      </c>
      <c r="Z128" s="4">
        <f t="shared" si="29"/>
        <v>353.38924282428246</v>
      </c>
      <c r="AA128" s="4">
        <f t="shared" si="30"/>
        <v>348.96324282428247</v>
      </c>
      <c r="AB128" s="3">
        <v>125</v>
      </c>
      <c r="AC128" s="3">
        <v>0.62</v>
      </c>
      <c r="AD128" s="3">
        <f t="shared" ca="1" si="39"/>
        <v>370.56338632578587</v>
      </c>
      <c r="AE128" s="3">
        <f t="shared" ca="1" si="31"/>
        <v>369.45249636907749</v>
      </c>
      <c r="AF128" s="3"/>
    </row>
    <row r="129" spans="1:32" ht="15.6">
      <c r="A129" s="3">
        <v>126</v>
      </c>
      <c r="B129" s="3">
        <v>0.625</v>
      </c>
      <c r="C129" s="3">
        <f t="shared" si="24"/>
        <v>18</v>
      </c>
      <c r="D129" s="3">
        <f t="shared" si="25"/>
        <v>7</v>
      </c>
      <c r="E129" s="3">
        <f t="shared" si="33"/>
        <v>0.28173255684142373</v>
      </c>
      <c r="F129" s="3">
        <f t="shared" ca="1" si="34"/>
        <v>3.2900451420947054</v>
      </c>
      <c r="G129" s="3">
        <f t="shared" ca="1" si="32"/>
        <v>12.592747220622332</v>
      </c>
      <c r="H129" s="3">
        <f t="shared" ca="1" si="35"/>
        <v>3.0147040063604784</v>
      </c>
      <c r="I129" s="3">
        <f t="shared" si="36"/>
        <v>350.55500000000001</v>
      </c>
      <c r="J129" s="3">
        <f t="shared" ca="1" si="27"/>
        <v>369.45249636907749</v>
      </c>
      <c r="K129" s="3">
        <f t="shared" ca="1" si="28"/>
        <v>348.90854569075015</v>
      </c>
      <c r="L129" s="3">
        <v>348.96324282428247</v>
      </c>
      <c r="M129" s="3">
        <f t="shared" si="40"/>
        <v>351.24824282428244</v>
      </c>
      <c r="X129" s="3">
        <v>126</v>
      </c>
      <c r="Y129" s="3">
        <f t="shared" si="38"/>
        <v>0.625</v>
      </c>
      <c r="Z129" s="4">
        <f t="shared" si="29"/>
        <v>348.96324282428247</v>
      </c>
      <c r="AA129" s="4">
        <f t="shared" si="30"/>
        <v>351.24824282428244</v>
      </c>
      <c r="AB129" s="3">
        <v>126</v>
      </c>
      <c r="AC129" s="3">
        <v>0.625</v>
      </c>
      <c r="AD129" s="3">
        <f t="shared" ca="1" si="39"/>
        <v>369.45249636907749</v>
      </c>
      <c r="AE129" s="3">
        <f t="shared" ca="1" si="31"/>
        <v>348.90854569075015</v>
      </c>
      <c r="AF129" s="3"/>
    </row>
    <row r="130" spans="1:32" ht="15.6">
      <c r="A130" s="3">
        <v>127</v>
      </c>
      <c r="B130" s="3">
        <v>0.63</v>
      </c>
      <c r="C130" s="3">
        <f t="shared" si="24"/>
        <v>19</v>
      </c>
      <c r="D130" s="3">
        <f t="shared" si="25"/>
        <v>1</v>
      </c>
      <c r="E130" s="3">
        <f t="shared" si="33"/>
        <v>-0.28173255684142512</v>
      </c>
      <c r="F130" s="3">
        <f t="shared" ca="1" si="34"/>
        <v>-2.6949149561342556</v>
      </c>
      <c r="G130" s="3">
        <f t="shared" ca="1" si="32"/>
        <v>0</v>
      </c>
      <c r="H130" s="3">
        <f t="shared" ca="1" si="35"/>
        <v>1.6784606468844081</v>
      </c>
      <c r="I130" s="3">
        <f t="shared" si="36"/>
        <v>349.92500000000001</v>
      </c>
      <c r="J130" s="3">
        <f t="shared" ca="1" si="27"/>
        <v>348.90854569075015</v>
      </c>
      <c r="K130" s="3">
        <f t="shared" ca="1" si="28"/>
        <v>339.28780120343288</v>
      </c>
      <c r="L130" s="3">
        <v>351.24824282428244</v>
      </c>
      <c r="M130" s="3">
        <f t="shared" si="40"/>
        <v>352.47524282428247</v>
      </c>
      <c r="X130" s="3">
        <v>127</v>
      </c>
      <c r="Y130" s="3">
        <f t="shared" si="38"/>
        <v>0.63</v>
      </c>
      <c r="Z130" s="4">
        <f t="shared" si="29"/>
        <v>351.24824282428244</v>
      </c>
      <c r="AA130" s="4">
        <f t="shared" si="30"/>
        <v>352.47524282428247</v>
      </c>
      <c r="AB130" s="3">
        <v>127</v>
      </c>
      <c r="AC130" s="3">
        <v>0.63</v>
      </c>
      <c r="AD130" s="3">
        <f t="shared" ca="1" si="39"/>
        <v>348.90854569075015</v>
      </c>
      <c r="AE130" s="3">
        <f t="shared" ca="1" si="31"/>
        <v>339.28780120343288</v>
      </c>
      <c r="AF130" s="3"/>
    </row>
    <row r="131" spans="1:32" ht="15.6">
      <c r="A131" s="3">
        <v>128</v>
      </c>
      <c r="B131" s="3">
        <v>0.63500000000000001</v>
      </c>
      <c r="C131" s="3">
        <f t="shared" si="24"/>
        <v>19</v>
      </c>
      <c r="D131" s="3">
        <f t="shared" si="25"/>
        <v>2</v>
      </c>
      <c r="E131" s="3">
        <f t="shared" si="33"/>
        <v>-0.75574957435425727</v>
      </c>
      <c r="F131" s="3">
        <f t="shared" ca="1" si="34"/>
        <v>-11.514834872575877</v>
      </c>
      <c r="G131" s="3">
        <f t="shared" ca="1" si="32"/>
        <v>0</v>
      </c>
      <c r="H131" s="3">
        <f t="shared" ca="1" si="35"/>
        <v>1.5126360760087416</v>
      </c>
      <c r="I131" s="3">
        <f t="shared" si="36"/>
        <v>349.29</v>
      </c>
      <c r="J131" s="3">
        <f t="shared" ca="1" si="27"/>
        <v>339.28780120343288</v>
      </c>
      <c r="K131" s="3">
        <f t="shared" ca="1" si="28"/>
        <v>344.35639815812584</v>
      </c>
      <c r="L131" s="3">
        <v>352.47524282428247</v>
      </c>
      <c r="M131" s="3">
        <f t="shared" si="40"/>
        <v>358.96924282428245</v>
      </c>
      <c r="X131" s="3">
        <v>128</v>
      </c>
      <c r="Y131" s="3">
        <f t="shared" si="38"/>
        <v>0.63500000000000001</v>
      </c>
      <c r="Z131" s="4">
        <f t="shared" si="29"/>
        <v>352.47524282428247</v>
      </c>
      <c r="AA131" s="4">
        <f>Z132</f>
        <v>358.96924282428245</v>
      </c>
      <c r="AB131" s="3">
        <v>128</v>
      </c>
      <c r="AC131" s="3">
        <v>0.63500000000000001</v>
      </c>
      <c r="AD131" s="3">
        <f t="shared" ca="1" si="39"/>
        <v>339.28780120343288</v>
      </c>
      <c r="AE131" s="3">
        <f ca="1">AD132</f>
        <v>344.35639815812584</v>
      </c>
      <c r="AF131" s="3"/>
    </row>
    <row r="132" spans="1:32" ht="15.6">
      <c r="A132" s="3">
        <v>129</v>
      </c>
      <c r="B132" s="3">
        <v>0.64</v>
      </c>
      <c r="C132" s="3">
        <f t="shared" si="24"/>
        <v>19</v>
      </c>
      <c r="D132" s="3">
        <f t="shared" si="25"/>
        <v>3</v>
      </c>
      <c r="E132" s="3">
        <f t="shared" si="33"/>
        <v>-0.98982144188093302</v>
      </c>
      <c r="F132" s="3">
        <f t="shared" ca="1" si="34"/>
        <v>-9.9398879934072788</v>
      </c>
      <c r="G132" s="3">
        <f t="shared" ca="1" si="32"/>
        <v>0</v>
      </c>
      <c r="H132" s="3">
        <f t="shared" ca="1" si="35"/>
        <v>5.6462861515330882</v>
      </c>
      <c r="I132" s="3">
        <f t="shared" si="36"/>
        <v>348.65000000000003</v>
      </c>
      <c r="J132" s="3">
        <f t="shared" ca="1" si="27"/>
        <v>344.35639815812584</v>
      </c>
      <c r="K132" s="3">
        <f t="shared" ca="1" si="28"/>
        <v>334.18846667424936</v>
      </c>
      <c r="L132" s="3">
        <v>358.96924282428245</v>
      </c>
      <c r="M132" s="3">
        <f t="shared" si="40"/>
        <v>365.36724282428247</v>
      </c>
      <c r="X132" s="3">
        <v>129</v>
      </c>
      <c r="Y132" s="3">
        <f>B132</f>
        <v>0.64</v>
      </c>
      <c r="Z132" s="4">
        <f t="shared" si="29"/>
        <v>358.96924282428245</v>
      </c>
      <c r="AA132" s="4">
        <f t="shared" si="30"/>
        <v>365.36724282428247</v>
      </c>
      <c r="AB132" s="3">
        <v>129</v>
      </c>
      <c r="AC132" s="3">
        <v>0.64</v>
      </c>
      <c r="AD132" s="3">
        <f ca="1">J132</f>
        <v>344.35639815812584</v>
      </c>
      <c r="AE132" s="3">
        <f t="shared" ca="1" si="31"/>
        <v>334.18846667424936</v>
      </c>
      <c r="AF132" s="3"/>
    </row>
    <row r="133" spans="1:32" ht="15.6">
      <c r="A133" s="3">
        <v>130</v>
      </c>
      <c r="B133" s="3">
        <v>0.64500000000000002</v>
      </c>
      <c r="C133" s="3">
        <f t="shared" ref="C133:C134" si="41">IF(D133=1,C132+1,C132)</f>
        <v>19</v>
      </c>
      <c r="D133" s="3">
        <f t="shared" ref="D133:D134" si="42">IF(D132&lt;7,D132+1,1)</f>
        <v>4</v>
      </c>
      <c r="E133" s="3">
        <f t="shared" si="33"/>
        <v>-0.90963199535452222</v>
      </c>
      <c r="F133" s="3">
        <f t="shared" ca="1" si="34"/>
        <v>-10.254684004641495</v>
      </c>
      <c r="G133" s="3">
        <f t="shared" ref="G133:G134" ca="1" si="43">IF(OR(C133=$B$1,C133=$B$2,C133=$A$2,C133=$C$2,C133=$D$2),IF(D133=1,NORMINV(RAND(),10,2),IF(D133=2,NORMINV(RAND(),15,2),IF(D133=3,NORMINV(RAND(),25,2),IF(D133=4,NORMINV(RAND(),35,2),IF(D133=5,NORMINV(RAND(),25,2),IF(D133=6,NORMINV(RAND(),15,2),IF(D133=7,NORMINV(RAND(),10,2),0)))))))*$D$1,0)</f>
        <v>0</v>
      </c>
      <c r="H133" s="3">
        <f t="shared" ca="1" si="35"/>
        <v>-3.5618493211091855</v>
      </c>
      <c r="I133" s="3">
        <f t="shared" si="36"/>
        <v>348.00500000000005</v>
      </c>
      <c r="J133" s="3">
        <f t="shared" ref="J133:J134" ca="1" si="44">SUM(F133:I133)</f>
        <v>334.18846667424936</v>
      </c>
      <c r="K133" s="3">
        <f t="shared" ref="K133:K134" ca="1" si="45">J134</f>
        <v>341.68662138486627</v>
      </c>
      <c r="L133" s="3">
        <v>365.36724282428247</v>
      </c>
      <c r="M133" s="3">
        <f t="shared" si="40"/>
        <v>365.36724282428247</v>
      </c>
      <c r="X133" s="3">
        <v>130</v>
      </c>
      <c r="Y133" s="3">
        <f>B133</f>
        <v>0.64500000000000002</v>
      </c>
      <c r="Z133" s="4">
        <f t="shared" ref="Z133:Z134" si="46">L133</f>
        <v>365.36724282428247</v>
      </c>
      <c r="AA133" s="4">
        <f t="shared" ref="AA133:AA134" si="47">Z134</f>
        <v>365.36724282428247</v>
      </c>
      <c r="AB133" s="3">
        <v>130</v>
      </c>
      <c r="AC133" s="3">
        <v>0.64500000000000002</v>
      </c>
      <c r="AD133" s="3">
        <f ca="1">J133</f>
        <v>334.18846667424936</v>
      </c>
      <c r="AE133" s="3">
        <f t="shared" ref="AE133:AE134" ca="1" si="48">AD134</f>
        <v>341.68662138486627</v>
      </c>
      <c r="AF133" s="3"/>
    </row>
    <row r="134" spans="1:32" ht="15.6">
      <c r="A134" s="3">
        <v>131</v>
      </c>
      <c r="B134" s="3">
        <v>0.65</v>
      </c>
      <c r="C134" s="3">
        <f t="shared" si="41"/>
        <v>19</v>
      </c>
      <c r="D134" s="3">
        <f t="shared" si="42"/>
        <v>5</v>
      </c>
      <c r="E134" s="3">
        <f t="shared" si="33"/>
        <v>-0.54064081745559078</v>
      </c>
      <c r="F134" s="3">
        <f t="shared" ca="1" si="34"/>
        <v>-5.9868305010562786</v>
      </c>
      <c r="G134" s="3">
        <f t="shared" ca="1" si="43"/>
        <v>0</v>
      </c>
      <c r="H134" s="3">
        <f t="shared" ca="1" si="35"/>
        <v>0.3184518859224586</v>
      </c>
      <c r="I134" s="3">
        <f t="shared" si="36"/>
        <v>347.35500000000008</v>
      </c>
      <c r="J134" s="3">
        <f t="shared" ca="1" si="44"/>
        <v>341.68662138486627</v>
      </c>
      <c r="K134" s="3">
        <f t="shared" si="45"/>
        <v>0</v>
      </c>
      <c r="L134" s="3">
        <v>365.36724282428247</v>
      </c>
      <c r="M134" s="3">
        <f t="shared" si="40"/>
        <v>0</v>
      </c>
      <c r="X134" s="3">
        <v>131</v>
      </c>
      <c r="Y134" s="3">
        <f>B134</f>
        <v>0.65</v>
      </c>
      <c r="Z134" s="4">
        <f t="shared" si="46"/>
        <v>365.36724282428247</v>
      </c>
      <c r="AA134" s="4">
        <f t="shared" si="47"/>
        <v>0</v>
      </c>
      <c r="AB134" s="3">
        <v>131</v>
      </c>
      <c r="AC134" s="3">
        <v>0.65</v>
      </c>
      <c r="AD134" s="3">
        <f ca="1">J134</f>
        <v>341.68662138486627</v>
      </c>
      <c r="AE134" s="3">
        <f t="shared" si="48"/>
        <v>0</v>
      </c>
      <c r="AF134" s="3"/>
    </row>
    <row r="135" spans="1:32" ht="15.6">
      <c r="X135" s="3"/>
      <c r="Y135" s="3"/>
      <c r="Z135" s="4"/>
      <c r="AA135" s="4"/>
      <c r="AB135" s="3"/>
      <c r="AC135" s="3"/>
      <c r="AD135" s="3"/>
      <c r="AE135" s="3"/>
      <c r="AF135" s="3"/>
    </row>
    <row r="136" spans="1:32" ht="15.6">
      <c r="X136" s="3"/>
      <c r="Y136" s="3"/>
      <c r="Z136" s="4"/>
      <c r="AA136" s="4"/>
      <c r="AB136" s="3"/>
      <c r="AC136" s="3"/>
      <c r="AD136" s="3"/>
      <c r="AE136" s="3"/>
      <c r="AF136" s="3"/>
    </row>
    <row r="137" spans="1:32" ht="15.6">
      <c r="X137" s="3"/>
      <c r="Y137" s="3"/>
      <c r="Z137" s="4"/>
      <c r="AA137" s="4"/>
      <c r="AB137" s="3"/>
      <c r="AC137" s="3"/>
      <c r="AD137" s="3"/>
      <c r="AE137" s="3"/>
      <c r="AF137" s="3"/>
    </row>
    <row r="138" spans="1:32" ht="15.6">
      <c r="X138" s="3"/>
      <c r="Y138" s="3"/>
      <c r="Z138" s="4"/>
      <c r="AA138" s="4"/>
      <c r="AB138" s="3"/>
      <c r="AC138" s="3"/>
      <c r="AD138" s="3"/>
      <c r="AE138" s="3"/>
      <c r="AF138" s="3"/>
    </row>
    <row r="139" spans="1:32" ht="15.6">
      <c r="X139" s="3"/>
      <c r="Y139" s="3"/>
      <c r="Z139" s="4"/>
      <c r="AA139" s="4"/>
      <c r="AB139" s="3"/>
      <c r="AC139" s="3"/>
      <c r="AD139" s="3"/>
      <c r="AE139" s="3"/>
      <c r="AF139" s="3"/>
    </row>
    <row r="140" spans="1:32" ht="15.6">
      <c r="X140" s="3"/>
      <c r="Y140" s="3"/>
      <c r="Z140" s="4"/>
      <c r="AA140" s="4"/>
      <c r="AB140" s="3"/>
      <c r="AC140" s="3"/>
      <c r="AD140" s="3"/>
      <c r="AE140" s="3"/>
      <c r="AF140" s="3"/>
    </row>
    <row r="141" spans="1:32" ht="15.6">
      <c r="X141" s="3"/>
      <c r="Y141" s="3"/>
      <c r="Z141" s="4"/>
      <c r="AA141" s="4"/>
      <c r="AB141" s="3"/>
      <c r="AC141" s="3"/>
      <c r="AD141" s="3"/>
      <c r="AE141" s="3"/>
      <c r="AF141" s="3"/>
    </row>
    <row r="142" spans="1:32" ht="15.6">
      <c r="X142" s="3"/>
      <c r="Y142" s="3"/>
      <c r="Z142" s="4"/>
      <c r="AA142" s="4"/>
      <c r="AB142" s="3"/>
      <c r="AC142" s="3"/>
      <c r="AD142" s="3"/>
      <c r="AE142" s="3"/>
      <c r="AF142" s="3"/>
    </row>
    <row r="143" spans="1:32" ht="15.6">
      <c r="X143" s="3"/>
      <c r="Y143" s="3"/>
      <c r="Z143" s="4"/>
      <c r="AA143" s="4"/>
      <c r="AB143" s="3"/>
      <c r="AC143" s="3"/>
      <c r="AD143" s="3"/>
      <c r="AE143" s="3"/>
      <c r="AF143" s="3"/>
    </row>
    <row r="144" spans="1:32" ht="15.6">
      <c r="X144" s="3"/>
      <c r="Y144" s="3"/>
      <c r="Z144" s="4"/>
      <c r="AA144" s="4"/>
      <c r="AB144" s="3"/>
      <c r="AC144" s="3"/>
      <c r="AD144" s="3"/>
      <c r="AE144" s="3"/>
      <c r="AF144" s="3"/>
    </row>
    <row r="145" spans="24:32" ht="15.6">
      <c r="X145" s="3"/>
      <c r="Y145" s="3"/>
      <c r="Z145" s="4"/>
      <c r="AA145" s="4"/>
      <c r="AB145" s="3"/>
      <c r="AC145" s="3"/>
      <c r="AD145" s="3"/>
      <c r="AE145" s="3"/>
      <c r="AF145" s="3"/>
    </row>
    <row r="146" spans="24:32" ht="15.6">
      <c r="X146" s="3"/>
      <c r="Y146" s="3"/>
      <c r="Z146" s="4"/>
      <c r="AA146" s="4"/>
      <c r="AB146" s="3"/>
      <c r="AC146" s="3"/>
      <c r="AD146" s="3"/>
      <c r="AE146" s="3"/>
      <c r="AF146" s="3"/>
    </row>
    <row r="147" spans="24:32" ht="15.6">
      <c r="X147" s="3"/>
      <c r="Y147" s="3"/>
      <c r="Z147" s="4"/>
      <c r="AA147" s="4"/>
      <c r="AB147" s="3"/>
      <c r="AC147" s="3"/>
      <c r="AD147" s="3"/>
      <c r="AE147" s="3"/>
      <c r="AF147" s="3"/>
    </row>
    <row r="148" spans="24:32" ht="15.6">
      <c r="X148" s="3"/>
      <c r="Y148" s="3"/>
      <c r="Z148" s="4"/>
      <c r="AA148" s="4"/>
      <c r="AB148" s="3"/>
      <c r="AC148" s="3"/>
      <c r="AD148" s="3"/>
      <c r="AE148" s="3"/>
      <c r="AF148" s="3"/>
    </row>
    <row r="149" spans="24:32" ht="15.6">
      <c r="X149" s="3"/>
      <c r="Y149" s="3"/>
      <c r="Z149" s="4"/>
      <c r="AA149" s="4"/>
      <c r="AB149" s="3"/>
      <c r="AC149" s="3"/>
      <c r="AD149" s="3"/>
      <c r="AE149" s="3"/>
      <c r="AF149" s="3"/>
    </row>
    <row r="150" spans="24:32" ht="15.6">
      <c r="X150" s="3"/>
      <c r="Y150" s="3"/>
      <c r="Z150" s="4"/>
      <c r="AA150" s="4"/>
      <c r="AB150" s="3"/>
      <c r="AC150" s="3"/>
      <c r="AD150" s="3"/>
      <c r="AE150" s="3"/>
      <c r="AF150" s="3"/>
    </row>
    <row r="151" spans="24:32" ht="15.6">
      <c r="X151" s="3"/>
      <c r="Y151" s="3"/>
      <c r="Z151" s="4"/>
      <c r="AA151" s="4"/>
      <c r="AB151" s="3"/>
      <c r="AC151" s="3"/>
      <c r="AD151" s="3"/>
      <c r="AE151" s="3"/>
      <c r="AF151" s="3"/>
    </row>
    <row r="152" spans="24:32" ht="15.6">
      <c r="X152" s="3"/>
      <c r="Y152" s="3"/>
      <c r="Z152" s="4"/>
      <c r="AA152" s="4"/>
      <c r="AB152" s="3"/>
      <c r="AC152" s="3"/>
      <c r="AD152" s="3"/>
      <c r="AE152" s="3"/>
      <c r="AF152" s="3"/>
    </row>
    <row r="153" spans="24:32" ht="15.6">
      <c r="X153" s="3"/>
      <c r="Y153" s="3"/>
      <c r="Z153" s="4"/>
      <c r="AA153" s="4"/>
      <c r="AB153" s="3"/>
      <c r="AC153" s="3"/>
      <c r="AD153" s="3"/>
      <c r="AE153" s="3"/>
      <c r="AF153" s="3"/>
    </row>
    <row r="154" spans="24:32" ht="15.6">
      <c r="X154" s="3"/>
      <c r="Y154" s="3"/>
      <c r="Z154" s="4"/>
      <c r="AA154" s="4"/>
      <c r="AB154" s="3"/>
      <c r="AC154" s="3"/>
      <c r="AD154" s="3"/>
      <c r="AE154" s="3"/>
      <c r="AF154" s="3"/>
    </row>
    <row r="155" spans="24:32" ht="15.6">
      <c r="X155" s="3"/>
      <c r="Y155" s="3"/>
      <c r="Z155" s="4"/>
      <c r="AA155" s="4"/>
      <c r="AB155" s="3"/>
      <c r="AC155" s="3"/>
      <c r="AD155" s="3"/>
      <c r="AE155" s="3"/>
      <c r="AF155" s="3"/>
    </row>
    <row r="156" spans="24:32" ht="15.6">
      <c r="X156" s="3"/>
      <c r="Y156" s="3"/>
      <c r="Z156" s="4"/>
      <c r="AA156" s="4"/>
      <c r="AB156" s="3"/>
      <c r="AC156" s="3"/>
      <c r="AD156" s="3"/>
      <c r="AE156" s="3"/>
      <c r="AF156" s="3"/>
    </row>
    <row r="157" spans="24:32" ht="15.6">
      <c r="X157" s="3"/>
      <c r="Y157" s="3"/>
      <c r="Z157" s="4"/>
      <c r="AA157" s="4"/>
      <c r="AB157" s="3"/>
      <c r="AC157" s="3"/>
      <c r="AD157" s="3"/>
      <c r="AE157" s="3"/>
      <c r="AF157" s="3"/>
    </row>
    <row r="158" spans="24:32" ht="15.6">
      <c r="X158" s="3"/>
      <c r="Y158" s="3"/>
      <c r="Z158" s="4"/>
      <c r="AA158" s="4"/>
      <c r="AB158" s="3"/>
      <c r="AC158" s="3"/>
      <c r="AD158" s="3"/>
      <c r="AE158" s="3"/>
      <c r="AF158" s="3"/>
    </row>
    <row r="159" spans="24:32" ht="15.6">
      <c r="X159" s="3"/>
      <c r="Y159" s="3"/>
      <c r="Z159" s="4"/>
      <c r="AA159" s="4"/>
      <c r="AB159" s="3"/>
      <c r="AC159" s="3"/>
      <c r="AD159" s="3"/>
      <c r="AE159" s="3"/>
      <c r="AF159" s="3"/>
    </row>
    <row r="160" spans="24:32" ht="15.6">
      <c r="X160" s="3"/>
      <c r="Y160" s="3"/>
      <c r="Z160" s="4"/>
      <c r="AA160" s="4"/>
      <c r="AB160" s="3"/>
      <c r="AC160" s="3"/>
      <c r="AD160" s="3"/>
      <c r="AE160" s="3"/>
      <c r="AF160" s="3"/>
    </row>
    <row r="161" spans="24:32" ht="15.6">
      <c r="X161" s="3"/>
      <c r="Y161" s="3"/>
      <c r="Z161" s="4"/>
      <c r="AA161" s="4"/>
      <c r="AB161" s="3"/>
      <c r="AC161" s="3"/>
      <c r="AD161" s="3"/>
      <c r="AE161" s="3"/>
      <c r="AF161" s="3"/>
    </row>
    <row r="162" spans="24:32" ht="15.6">
      <c r="X162" s="3"/>
      <c r="Y162" s="3"/>
      <c r="Z162" s="4"/>
      <c r="AA162" s="4"/>
      <c r="AB162" s="3"/>
      <c r="AC162" s="3"/>
      <c r="AD162" s="3"/>
      <c r="AE162" s="3"/>
      <c r="AF162" s="3"/>
    </row>
    <row r="163" spans="24:32" ht="15.6">
      <c r="X163" s="3"/>
      <c r="Y163" s="3"/>
      <c r="Z163" s="4"/>
      <c r="AA163" s="4"/>
      <c r="AB163" s="3"/>
      <c r="AC163" s="3"/>
      <c r="AD163" s="3"/>
      <c r="AE163" s="3"/>
      <c r="AF163" s="3"/>
    </row>
    <row r="164" spans="24:32" ht="15.6">
      <c r="X164" s="3"/>
      <c r="Y164" s="3"/>
      <c r="Z164" s="4"/>
      <c r="AA164" s="4"/>
      <c r="AB164" s="3"/>
      <c r="AC164" s="3"/>
      <c r="AD164" s="3"/>
      <c r="AE164" s="3"/>
      <c r="AF164" s="3"/>
    </row>
    <row r="165" spans="24:32" ht="15.6">
      <c r="X165" s="3"/>
      <c r="Y165" s="3"/>
      <c r="Z165" s="4"/>
      <c r="AA165" s="4"/>
      <c r="AB165" s="3"/>
      <c r="AC165" s="3"/>
      <c r="AD165" s="3"/>
      <c r="AE165" s="3"/>
      <c r="AF165" s="3"/>
    </row>
    <row r="166" spans="24:32" ht="15.6">
      <c r="X166" s="3"/>
      <c r="Y166" s="3"/>
      <c r="Z166" s="4"/>
      <c r="AA166" s="4"/>
      <c r="AB166" s="3"/>
      <c r="AC166" s="3"/>
      <c r="AD166" s="3"/>
      <c r="AE166" s="3"/>
      <c r="AF166" s="3"/>
    </row>
    <row r="167" spans="24:32" ht="15.6">
      <c r="X167" s="3"/>
      <c r="Y167" s="3"/>
      <c r="Z167" s="4"/>
      <c r="AA167" s="4"/>
      <c r="AB167" s="3"/>
      <c r="AC167" s="3"/>
      <c r="AD167" s="3"/>
      <c r="AE167" s="3"/>
      <c r="AF167" s="3"/>
    </row>
    <row r="168" spans="24:32" ht="15.6">
      <c r="X168" s="3"/>
      <c r="Y168" s="3"/>
      <c r="Z168" s="4"/>
      <c r="AA168" s="4"/>
      <c r="AB168" s="3"/>
      <c r="AC168" s="3"/>
      <c r="AD168" s="3"/>
      <c r="AE168" s="3"/>
      <c r="AF168" s="3"/>
    </row>
    <row r="169" spans="24:32" ht="15.6">
      <c r="X169" s="3"/>
      <c r="Y169" s="3"/>
      <c r="Z169" s="4"/>
      <c r="AA169" s="4"/>
      <c r="AB169" s="3"/>
      <c r="AC169" s="3"/>
      <c r="AD169" s="3"/>
      <c r="AE169" s="3"/>
      <c r="AF169" s="3"/>
    </row>
    <row r="170" spans="24:32" ht="15.6">
      <c r="X170" s="3"/>
      <c r="Y170" s="3"/>
      <c r="Z170" s="4"/>
      <c r="AA170" s="4"/>
      <c r="AB170" s="3"/>
      <c r="AC170" s="3"/>
      <c r="AD170" s="3"/>
      <c r="AE170" s="3"/>
      <c r="AF170" s="3"/>
    </row>
    <row r="171" spans="24:32" ht="15.6">
      <c r="X171" s="3"/>
      <c r="Y171" s="3"/>
      <c r="Z171" s="4"/>
      <c r="AA171" s="4"/>
      <c r="AB171" s="3"/>
      <c r="AC171" s="3"/>
      <c r="AD171" s="3"/>
      <c r="AE171" s="3"/>
      <c r="AF171" s="3"/>
    </row>
    <row r="172" spans="24:32" ht="15.6">
      <c r="X172" s="3"/>
      <c r="Y172" s="3"/>
      <c r="Z172" s="4"/>
      <c r="AA172" s="4"/>
      <c r="AB172" s="3"/>
      <c r="AC172" s="3"/>
      <c r="AD172" s="3"/>
      <c r="AE172" s="3"/>
      <c r="AF172" s="3"/>
    </row>
    <row r="173" spans="24:32" ht="15.6">
      <c r="X173" s="3"/>
      <c r="Y173" s="3"/>
      <c r="Z173" s="4"/>
      <c r="AA173" s="4"/>
      <c r="AB173" s="3"/>
      <c r="AC173" s="3"/>
      <c r="AD173" s="3"/>
      <c r="AE173" s="3"/>
      <c r="AF173" s="3"/>
    </row>
    <row r="174" spans="24:32" ht="15.6">
      <c r="X174" s="3"/>
      <c r="Y174" s="3"/>
      <c r="Z174" s="4"/>
      <c r="AA174" s="4"/>
      <c r="AB174" s="3"/>
      <c r="AC174" s="3"/>
      <c r="AD174" s="3"/>
      <c r="AE174" s="3"/>
      <c r="AF174" s="3"/>
    </row>
    <row r="175" spans="24:32" ht="15.6">
      <c r="X175" s="3"/>
      <c r="Y175" s="3"/>
      <c r="Z175" s="4"/>
      <c r="AA175" s="4"/>
      <c r="AB175" s="3"/>
      <c r="AC175" s="3"/>
      <c r="AD175" s="3"/>
      <c r="AE175" s="3"/>
      <c r="AF175" s="3"/>
    </row>
    <row r="176" spans="24:32" ht="15.6">
      <c r="X176" s="3"/>
      <c r="Y176" s="3"/>
      <c r="Z176" s="4"/>
      <c r="AA176" s="4"/>
      <c r="AB176" s="3"/>
      <c r="AC176" s="3"/>
      <c r="AD176" s="3"/>
      <c r="AE176" s="3"/>
      <c r="AF176" s="3"/>
    </row>
    <row r="177" spans="24:32" ht="15.6">
      <c r="X177" s="3"/>
      <c r="Y177" s="3"/>
      <c r="Z177" s="4"/>
      <c r="AA177" s="4"/>
      <c r="AB177" s="3"/>
      <c r="AC177" s="3"/>
      <c r="AD177" s="3"/>
      <c r="AE177" s="3"/>
      <c r="AF177" s="3"/>
    </row>
    <row r="178" spans="24:32" ht="15.6">
      <c r="X178" s="3"/>
      <c r="Y178" s="3"/>
      <c r="Z178" s="4"/>
      <c r="AA178" s="4"/>
      <c r="AB178" s="3"/>
      <c r="AC178" s="3"/>
      <c r="AD178" s="3"/>
      <c r="AE178" s="3"/>
      <c r="AF178" s="3"/>
    </row>
    <row r="179" spans="24:32" ht="15.6">
      <c r="X179" s="3"/>
      <c r="Y179" s="3"/>
      <c r="Z179" s="4"/>
      <c r="AA179" s="4"/>
      <c r="AB179" s="3"/>
      <c r="AC179" s="3"/>
      <c r="AD179" s="3"/>
      <c r="AE179" s="3"/>
      <c r="AF179" s="3"/>
    </row>
    <row r="180" spans="24:32" ht="15.6">
      <c r="X180" s="3"/>
      <c r="Y180" s="3"/>
      <c r="Z180" s="4"/>
      <c r="AA180" s="4"/>
      <c r="AB180" s="3"/>
      <c r="AC180" s="3"/>
      <c r="AD180" s="3"/>
      <c r="AE180" s="3"/>
      <c r="AF180" s="3"/>
    </row>
    <row r="181" spans="24:32" ht="15.6">
      <c r="X181" s="3"/>
      <c r="Y181" s="3"/>
      <c r="Z181" s="4"/>
      <c r="AA181" s="4"/>
      <c r="AB181" s="3"/>
      <c r="AC181" s="3"/>
      <c r="AD181" s="3"/>
      <c r="AE181" s="3"/>
      <c r="AF181" s="3"/>
    </row>
    <row r="182" spans="24:32" ht="15.6">
      <c r="X182" s="3"/>
      <c r="Y182" s="3"/>
      <c r="Z182" s="4"/>
      <c r="AA182" s="4"/>
      <c r="AB182" s="3"/>
      <c r="AC182" s="3"/>
      <c r="AD182" s="3"/>
      <c r="AE182" s="3"/>
      <c r="AF182" s="3"/>
    </row>
    <row r="183" spans="24:32" ht="15.6">
      <c r="X183" s="3"/>
      <c r="Y183" s="3"/>
      <c r="Z183" s="4"/>
      <c r="AA183" s="4"/>
      <c r="AB183" s="3"/>
      <c r="AC183" s="3"/>
      <c r="AD183" s="3"/>
      <c r="AE183" s="3"/>
      <c r="AF183" s="3"/>
    </row>
    <row r="184" spans="24:32" ht="15.6">
      <c r="X184" s="3"/>
      <c r="Y184" s="3"/>
      <c r="Z184" s="4"/>
      <c r="AA184" s="4"/>
      <c r="AB184" s="3"/>
      <c r="AC184" s="3"/>
      <c r="AD184" s="3"/>
      <c r="AE184" s="3"/>
      <c r="AF184" s="3"/>
    </row>
    <row r="185" spans="24:32" ht="15.6">
      <c r="X185" s="3"/>
      <c r="Y185" s="3"/>
      <c r="Z185" s="4"/>
      <c r="AA185" s="4"/>
      <c r="AB185" s="3"/>
      <c r="AC185" s="3"/>
      <c r="AD185" s="3"/>
      <c r="AE185" s="3"/>
      <c r="AF185" s="3"/>
    </row>
    <row r="186" spans="24:32" ht="15.6">
      <c r="X186" s="3"/>
      <c r="Y186" s="3"/>
      <c r="Z186" s="4"/>
      <c r="AA186" s="4"/>
      <c r="AB186" s="3"/>
      <c r="AC186" s="3"/>
      <c r="AD186" s="3"/>
      <c r="AE186" s="3"/>
      <c r="AF186" s="3"/>
    </row>
    <row r="187" spans="24:32" ht="15.6">
      <c r="X187" s="3"/>
      <c r="Y187" s="3"/>
      <c r="Z187" s="4"/>
      <c r="AA187" s="4"/>
      <c r="AB187" s="3"/>
      <c r="AC187" s="3"/>
      <c r="AD187" s="3"/>
      <c r="AE187" s="3"/>
      <c r="AF187" s="3"/>
    </row>
    <row r="188" spans="24:32" ht="15.6">
      <c r="X188" s="3"/>
      <c r="Y188" s="3"/>
      <c r="Z188" s="4"/>
      <c r="AA188" s="4"/>
      <c r="AB188" s="3"/>
      <c r="AC188" s="3"/>
      <c r="AD188" s="3"/>
      <c r="AE188" s="3"/>
      <c r="AF188" s="3"/>
    </row>
    <row r="189" spans="24:32" ht="15.6">
      <c r="X189" s="3"/>
      <c r="Y189" s="3"/>
      <c r="Z189" s="4"/>
      <c r="AA189" s="4"/>
      <c r="AB189" s="3"/>
      <c r="AC189" s="3"/>
      <c r="AD189" s="3"/>
      <c r="AE189" s="3"/>
      <c r="AF189" s="3"/>
    </row>
    <row r="190" spans="24:32" ht="15.6">
      <c r="X190" s="3"/>
      <c r="Y190" s="3"/>
      <c r="Z190" s="4"/>
      <c r="AA190" s="4"/>
      <c r="AB190" s="3"/>
      <c r="AC190" s="3"/>
      <c r="AD190" s="3"/>
      <c r="AE190" s="3"/>
      <c r="AF190" s="3"/>
    </row>
    <row r="191" spans="24:32" ht="15.6">
      <c r="X191" s="3"/>
      <c r="Y191" s="3"/>
      <c r="Z191" s="4"/>
      <c r="AA191" s="4"/>
      <c r="AB191" s="3"/>
      <c r="AC191" s="3"/>
      <c r="AD191" s="3"/>
      <c r="AE191" s="3"/>
      <c r="AF191" s="3"/>
    </row>
    <row r="192" spans="24:32" ht="15.6">
      <c r="X192" s="3"/>
      <c r="Y192" s="3"/>
      <c r="Z192" s="4"/>
      <c r="AA192" s="4"/>
      <c r="AB192" s="3"/>
      <c r="AC192" s="3"/>
      <c r="AD192" s="3"/>
      <c r="AE192" s="3"/>
      <c r="AF192" s="3"/>
    </row>
    <row r="193" spans="26:27">
      <c r="Z193" s="1"/>
      <c r="AA193" s="1"/>
    </row>
    <row r="194" spans="26:27">
      <c r="Z194" s="1"/>
      <c r="AA194" s="1"/>
    </row>
    <row r="195" spans="26:27">
      <c r="Z195" s="1"/>
      <c r="AA195" s="1"/>
    </row>
    <row r="196" spans="26:27">
      <c r="Z196" s="1"/>
      <c r="AA196" s="1"/>
    </row>
    <row r="197" spans="26:27">
      <c r="Z197" s="1"/>
      <c r="AA197" s="1"/>
    </row>
    <row r="198" spans="26:27">
      <c r="Z198" s="1"/>
      <c r="AA198" s="1"/>
    </row>
    <row r="199" spans="26:27">
      <c r="Z199" s="1"/>
      <c r="AA199" s="1"/>
    </row>
    <row r="200" spans="26:27">
      <c r="Z200" s="1"/>
      <c r="AA200" s="1"/>
    </row>
    <row r="201" spans="26:27">
      <c r="Z201" s="1"/>
      <c r="AA201" s="1"/>
    </row>
    <row r="202" spans="26:27">
      <c r="Z202" s="1"/>
      <c r="AA202" s="1"/>
    </row>
    <row r="203" spans="26:27">
      <c r="Z203" s="1"/>
      <c r="AA203" s="1"/>
    </row>
    <row r="204" spans="26:27">
      <c r="Z204" s="1"/>
      <c r="AA204" s="1"/>
    </row>
  </sheetData>
  <phoneticPr fontId="1" type="noConversion"/>
  <conditionalFormatting sqref="A80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46:L80 A46:E80">
    <cfRule type="colorScale" priority="1">
      <colorScale>
        <cfvo type="min" val="0"/>
        <cfvo type="max" val="0"/>
        <color rgb="FFFCFCFF"/>
        <color rgb="FF63BE7B"/>
      </colorScale>
    </cfRule>
    <cfRule type="colorScale" priority="2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S15→SUS</vt:lpstr>
      <vt:lpstr>SUS→S15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sharif ullah</cp:lastModifiedBy>
  <dcterms:created xsi:type="dcterms:W3CDTF">2016-06-01T01:31:08Z</dcterms:created>
  <dcterms:modified xsi:type="dcterms:W3CDTF">2018-10-11T09:26:04Z</dcterms:modified>
</cp:coreProperties>
</file>