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6900" yWindow="1600" windowWidth="25600" windowHeight="16060" tabRatio="500" activeTab="1"/>
  </bookViews>
  <sheets>
    <sheet name="Post-its" sheetId="1" r:id="rId1"/>
    <sheet name="CXL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83" i="2" l="1"/>
  <c r="B783" i="2"/>
  <c r="C783" i="2"/>
  <c r="A784" i="2"/>
  <c r="B784" i="2"/>
  <c r="C784" i="2"/>
  <c r="A785" i="2"/>
  <c r="B785" i="2"/>
  <c r="C785" i="2"/>
  <c r="A786" i="2"/>
  <c r="B786" i="2"/>
  <c r="C786" i="2"/>
  <c r="A787" i="2"/>
  <c r="B787" i="2"/>
  <c r="C787" i="2"/>
  <c r="A788" i="2"/>
  <c r="B788" i="2"/>
  <c r="C788" i="2"/>
  <c r="A789" i="2"/>
  <c r="B789" i="2"/>
  <c r="C789" i="2"/>
  <c r="A790" i="2"/>
  <c r="B790" i="2"/>
  <c r="C790" i="2"/>
  <c r="A791" i="2"/>
  <c r="B791" i="2"/>
  <c r="C791" i="2"/>
  <c r="A792" i="2"/>
  <c r="B792" i="2"/>
  <c r="C792" i="2"/>
  <c r="A793" i="2"/>
  <c r="B793" i="2"/>
  <c r="C793" i="2"/>
  <c r="A794" i="2"/>
  <c r="B794" i="2"/>
  <c r="C794" i="2"/>
  <c r="A795" i="2"/>
  <c r="B795" i="2"/>
  <c r="C795" i="2"/>
  <c r="A796" i="2"/>
  <c r="B796" i="2"/>
  <c r="C796" i="2"/>
  <c r="A797" i="2"/>
  <c r="B797" i="2"/>
  <c r="C797" i="2"/>
  <c r="A798" i="2"/>
  <c r="B798" i="2"/>
  <c r="C798" i="2"/>
  <c r="A799" i="2"/>
  <c r="B799" i="2"/>
  <c r="C799" i="2"/>
  <c r="A800" i="2"/>
  <c r="B800" i="2"/>
  <c r="C800" i="2"/>
  <c r="A801" i="2"/>
  <c r="B801" i="2"/>
  <c r="C801" i="2"/>
  <c r="A802" i="2"/>
  <c r="B802" i="2"/>
  <c r="C802" i="2"/>
  <c r="A803" i="2"/>
  <c r="B803" i="2"/>
  <c r="C803" i="2"/>
  <c r="A804" i="2"/>
  <c r="B804" i="2"/>
  <c r="C804" i="2"/>
  <c r="A805" i="2"/>
  <c r="B805" i="2"/>
  <c r="C805" i="2"/>
  <c r="A806" i="2"/>
  <c r="B806" i="2"/>
  <c r="C806" i="2"/>
  <c r="A807" i="2"/>
  <c r="B807" i="2"/>
  <c r="C807" i="2"/>
  <c r="A808" i="2"/>
  <c r="B808" i="2"/>
  <c r="C808" i="2"/>
  <c r="A809" i="2"/>
  <c r="B809" i="2"/>
  <c r="C809" i="2"/>
  <c r="A810" i="2"/>
  <c r="B810" i="2"/>
  <c r="C810" i="2"/>
  <c r="A811" i="2"/>
  <c r="B811" i="2"/>
  <c r="C811" i="2"/>
  <c r="A812" i="2"/>
  <c r="B812" i="2"/>
  <c r="C812" i="2"/>
  <c r="A813" i="2"/>
  <c r="B813" i="2"/>
  <c r="C813" i="2"/>
  <c r="A814" i="2"/>
  <c r="B814" i="2"/>
  <c r="C814" i="2"/>
  <c r="A815" i="2"/>
  <c r="B815" i="2"/>
  <c r="C815" i="2"/>
  <c r="A816" i="2"/>
  <c r="B816" i="2"/>
  <c r="C816" i="2"/>
  <c r="A817" i="2"/>
  <c r="B817" i="2"/>
  <c r="C817" i="2"/>
  <c r="A818" i="2"/>
  <c r="B818" i="2"/>
  <c r="C818" i="2"/>
  <c r="A819" i="2"/>
  <c r="B819" i="2"/>
  <c r="C819" i="2"/>
  <c r="A820" i="2"/>
  <c r="B820" i="2"/>
  <c r="C820" i="2"/>
  <c r="A821" i="2"/>
  <c r="B821" i="2"/>
  <c r="C821" i="2"/>
  <c r="A822" i="2"/>
  <c r="B822" i="2"/>
  <c r="C822" i="2"/>
  <c r="A823" i="2"/>
  <c r="B823" i="2"/>
  <c r="C823" i="2"/>
  <c r="A824" i="2"/>
  <c r="B824" i="2"/>
  <c r="C824" i="2"/>
  <c r="A825" i="2"/>
  <c r="B825" i="2"/>
  <c r="C825" i="2"/>
  <c r="AE95" i="1"/>
  <c r="A826" i="2"/>
  <c r="AF95" i="1"/>
  <c r="B826" i="2"/>
  <c r="AG95" i="1"/>
  <c r="C826" i="2"/>
  <c r="AE96" i="1"/>
  <c r="A827" i="2"/>
  <c r="AF96" i="1"/>
  <c r="B827" i="2"/>
  <c r="AG96" i="1"/>
  <c r="C827" i="2"/>
  <c r="AE97" i="1"/>
  <c r="A828" i="2"/>
  <c r="AF97" i="1"/>
  <c r="B828" i="2"/>
  <c r="AG97" i="1"/>
  <c r="C828" i="2"/>
  <c r="AE98" i="1"/>
  <c r="A829" i="2"/>
  <c r="AF98" i="1"/>
  <c r="B829" i="2"/>
  <c r="AG98" i="1"/>
  <c r="C829" i="2"/>
  <c r="AE99" i="1"/>
  <c r="A830" i="2"/>
  <c r="AF99" i="1"/>
  <c r="B830" i="2"/>
  <c r="AG99" i="1"/>
  <c r="C830" i="2"/>
  <c r="AE100" i="1"/>
  <c r="A831" i="2"/>
  <c r="AF100" i="1"/>
  <c r="B831" i="2"/>
  <c r="AG100" i="1"/>
  <c r="C831" i="2"/>
  <c r="AE101" i="1"/>
  <c r="A832" i="2"/>
  <c r="AF101" i="1"/>
  <c r="B832" i="2"/>
  <c r="AG101" i="1"/>
  <c r="C832" i="2"/>
  <c r="AE102" i="1"/>
  <c r="A833" i="2"/>
  <c r="AF102" i="1"/>
  <c r="B833" i="2"/>
  <c r="AG102" i="1"/>
  <c r="C833" i="2"/>
  <c r="AE103" i="1"/>
  <c r="A834" i="2"/>
  <c r="AF103" i="1"/>
  <c r="B834" i="2"/>
  <c r="AG103" i="1"/>
  <c r="C834" i="2"/>
  <c r="AE104" i="1"/>
  <c r="A835" i="2"/>
  <c r="AF104" i="1"/>
  <c r="B835" i="2"/>
  <c r="AG104" i="1"/>
  <c r="C835" i="2"/>
  <c r="AE105" i="1"/>
  <c r="A836" i="2"/>
  <c r="AF105" i="1"/>
  <c r="B836" i="2"/>
  <c r="AG105" i="1"/>
  <c r="C836" i="2"/>
  <c r="AE106" i="1"/>
  <c r="A837" i="2"/>
  <c r="AF106" i="1"/>
  <c r="B837" i="2"/>
  <c r="AG106" i="1"/>
  <c r="C837" i="2"/>
  <c r="AE107" i="1"/>
  <c r="A838" i="2"/>
  <c r="AF107" i="1"/>
  <c r="B838" i="2"/>
  <c r="AG107" i="1"/>
  <c r="C838" i="2"/>
  <c r="AE108" i="1"/>
  <c r="A839" i="2"/>
  <c r="AF108" i="1"/>
  <c r="B839" i="2"/>
  <c r="AG108" i="1"/>
  <c r="C839" i="2"/>
  <c r="AE109" i="1"/>
  <c r="A840" i="2"/>
  <c r="AF109" i="1"/>
  <c r="B840" i="2"/>
  <c r="AG109" i="1"/>
  <c r="C840" i="2"/>
  <c r="AE110" i="1"/>
  <c r="A841" i="2"/>
  <c r="AF110" i="1"/>
  <c r="B841" i="2"/>
  <c r="AG110" i="1"/>
  <c r="C841" i="2"/>
  <c r="AE111" i="1"/>
  <c r="A842" i="2"/>
  <c r="AF111" i="1"/>
  <c r="B842" i="2"/>
  <c r="AG111" i="1"/>
  <c r="C842" i="2"/>
  <c r="AE112" i="1"/>
  <c r="A843" i="2"/>
  <c r="AF112" i="1"/>
  <c r="B843" i="2"/>
  <c r="AG112" i="1"/>
  <c r="C843" i="2"/>
  <c r="AE113" i="1"/>
  <c r="A844" i="2"/>
  <c r="AF113" i="1"/>
  <c r="B844" i="2"/>
  <c r="AG113" i="1"/>
  <c r="C844" i="2"/>
  <c r="AE114" i="1"/>
  <c r="A845" i="2"/>
  <c r="AF114" i="1"/>
  <c r="B845" i="2"/>
  <c r="AG114" i="1"/>
  <c r="C845" i="2"/>
  <c r="AE115" i="1"/>
  <c r="A846" i="2"/>
  <c r="AF115" i="1"/>
  <c r="B846" i="2"/>
  <c r="AG115" i="1"/>
  <c r="C846" i="2"/>
  <c r="AE116" i="1"/>
  <c r="A847" i="2"/>
  <c r="AF116" i="1"/>
  <c r="B847" i="2"/>
  <c r="AG116" i="1"/>
  <c r="C847" i="2"/>
  <c r="AE117" i="1"/>
  <c r="A848" i="2"/>
  <c r="AF117" i="1"/>
  <c r="B848" i="2"/>
  <c r="AG117" i="1"/>
  <c r="C848" i="2"/>
  <c r="AE118" i="1"/>
  <c r="A849" i="2"/>
  <c r="AF118" i="1"/>
  <c r="B849" i="2"/>
  <c r="AG118" i="1"/>
  <c r="C849" i="2"/>
  <c r="AE119" i="1"/>
  <c r="A850" i="2"/>
  <c r="AF119" i="1"/>
  <c r="B850" i="2"/>
  <c r="AG119" i="1"/>
  <c r="C850" i="2"/>
  <c r="AE120" i="1"/>
  <c r="A851" i="2"/>
  <c r="AF120" i="1"/>
  <c r="B851" i="2"/>
  <c r="AG120" i="1"/>
  <c r="C851" i="2"/>
  <c r="AE121" i="1"/>
  <c r="A852" i="2"/>
  <c r="AF121" i="1"/>
  <c r="B852" i="2"/>
  <c r="AG121" i="1"/>
  <c r="C852" i="2"/>
  <c r="AE122" i="1"/>
  <c r="A853" i="2"/>
  <c r="AF122" i="1"/>
  <c r="B853" i="2"/>
  <c r="AG122" i="1"/>
  <c r="C853" i="2"/>
  <c r="AE123" i="1"/>
  <c r="A854" i="2"/>
  <c r="AF123" i="1"/>
  <c r="B854" i="2"/>
  <c r="AG123" i="1"/>
  <c r="C854" i="2"/>
  <c r="AE124" i="1"/>
  <c r="A855" i="2"/>
  <c r="AF124" i="1"/>
  <c r="B855" i="2"/>
  <c r="AG124" i="1"/>
  <c r="C855" i="2"/>
  <c r="AE125" i="1"/>
  <c r="A856" i="2"/>
  <c r="AF125" i="1"/>
  <c r="B856" i="2"/>
  <c r="AG125" i="1"/>
  <c r="C856" i="2"/>
  <c r="AE126" i="1"/>
  <c r="A857" i="2"/>
  <c r="AF126" i="1"/>
  <c r="B857" i="2"/>
  <c r="AG126" i="1"/>
  <c r="C857" i="2"/>
  <c r="AE127" i="1"/>
  <c r="A858" i="2"/>
  <c r="AF127" i="1"/>
  <c r="B858" i="2"/>
  <c r="AG127" i="1"/>
  <c r="C858" i="2"/>
  <c r="AE128" i="1"/>
  <c r="A859" i="2"/>
  <c r="AF128" i="1"/>
  <c r="B859" i="2"/>
  <c r="AG128" i="1"/>
  <c r="C859" i="2"/>
  <c r="AE129" i="1"/>
  <c r="A860" i="2"/>
  <c r="AF129" i="1"/>
  <c r="B860" i="2"/>
  <c r="AG129" i="1"/>
  <c r="C860" i="2"/>
  <c r="AE130" i="1"/>
  <c r="A861" i="2"/>
  <c r="AF130" i="1"/>
  <c r="B861" i="2"/>
  <c r="AG130" i="1"/>
  <c r="C861" i="2"/>
  <c r="AE131" i="1"/>
  <c r="A862" i="2"/>
  <c r="AF131" i="1"/>
  <c r="B862" i="2"/>
  <c r="AG131" i="1"/>
  <c r="C862" i="2"/>
  <c r="AE132" i="1"/>
  <c r="A863" i="2"/>
  <c r="AF132" i="1"/>
  <c r="B863" i="2"/>
  <c r="AG132" i="1"/>
  <c r="C863" i="2"/>
  <c r="AE133" i="1"/>
  <c r="A864" i="2"/>
  <c r="AF133" i="1"/>
  <c r="B864" i="2"/>
  <c r="AG133" i="1"/>
  <c r="C864" i="2"/>
  <c r="AE134" i="1"/>
  <c r="A865" i="2"/>
  <c r="AF134" i="1"/>
  <c r="B865" i="2"/>
  <c r="AG134" i="1"/>
  <c r="C865" i="2"/>
  <c r="AE135" i="1"/>
  <c r="A866" i="2"/>
  <c r="AF135" i="1"/>
  <c r="B866" i="2"/>
  <c r="AG135" i="1"/>
  <c r="C866" i="2"/>
  <c r="AE136" i="1"/>
  <c r="A867" i="2"/>
  <c r="AF136" i="1"/>
  <c r="B867" i="2"/>
  <c r="AG136" i="1"/>
  <c r="C867" i="2"/>
  <c r="AE137" i="1"/>
  <c r="A868" i="2"/>
  <c r="AF137" i="1"/>
  <c r="B868" i="2"/>
  <c r="AG137" i="1"/>
  <c r="C868" i="2"/>
  <c r="AE138" i="1"/>
  <c r="A869" i="2"/>
  <c r="AF138" i="1"/>
  <c r="B869" i="2"/>
  <c r="AG138" i="1"/>
  <c r="C869" i="2"/>
  <c r="AE139" i="1"/>
  <c r="A870" i="2"/>
  <c r="AF139" i="1"/>
  <c r="B870" i="2"/>
  <c r="AG139" i="1"/>
  <c r="C870" i="2"/>
  <c r="AE140" i="1"/>
  <c r="A871" i="2"/>
  <c r="AF140" i="1"/>
  <c r="B871" i="2"/>
  <c r="AG140" i="1"/>
  <c r="C871" i="2"/>
  <c r="AE141" i="1"/>
  <c r="A872" i="2"/>
  <c r="AF141" i="1"/>
  <c r="B872" i="2"/>
  <c r="AG141" i="1"/>
  <c r="C872" i="2"/>
  <c r="AE142" i="1"/>
  <c r="A873" i="2"/>
  <c r="AF142" i="1"/>
  <c r="B873" i="2"/>
  <c r="AG142" i="1"/>
  <c r="C873" i="2"/>
  <c r="AE143" i="1"/>
  <c r="A874" i="2"/>
  <c r="AF143" i="1"/>
  <c r="B874" i="2"/>
  <c r="AG143" i="1"/>
  <c r="C874" i="2"/>
  <c r="AE144" i="1"/>
  <c r="A875" i="2"/>
  <c r="AF144" i="1"/>
  <c r="B875" i="2"/>
  <c r="AG144" i="1"/>
  <c r="C875" i="2"/>
  <c r="AE145" i="1"/>
  <c r="A876" i="2"/>
  <c r="AF145" i="1"/>
  <c r="B876" i="2"/>
  <c r="AG145" i="1"/>
  <c r="C876" i="2"/>
  <c r="AE146" i="1"/>
  <c r="A877" i="2"/>
  <c r="AF146" i="1"/>
  <c r="B877" i="2"/>
  <c r="AG146" i="1"/>
  <c r="C877" i="2"/>
  <c r="AE147" i="1"/>
  <c r="A878" i="2"/>
  <c r="AF147" i="1"/>
  <c r="B878" i="2"/>
  <c r="AG147" i="1"/>
  <c r="C878" i="2"/>
  <c r="AE148" i="1"/>
  <c r="A879" i="2"/>
  <c r="AF148" i="1"/>
  <c r="B879" i="2"/>
  <c r="AG148" i="1"/>
  <c r="C879" i="2"/>
  <c r="AE149" i="1"/>
  <c r="A880" i="2"/>
  <c r="AF149" i="1"/>
  <c r="B880" i="2"/>
  <c r="AG149" i="1"/>
  <c r="C880" i="2"/>
  <c r="AE150" i="1"/>
  <c r="A881" i="2"/>
  <c r="AF150" i="1"/>
  <c r="B881" i="2"/>
  <c r="AG150" i="1"/>
  <c r="C881" i="2"/>
  <c r="AE151" i="1"/>
  <c r="A882" i="2"/>
  <c r="AF151" i="1"/>
  <c r="B882" i="2"/>
  <c r="AG151" i="1"/>
  <c r="C882" i="2"/>
  <c r="AE152" i="1"/>
  <c r="A883" i="2"/>
  <c r="AF152" i="1"/>
  <c r="B883" i="2"/>
  <c r="AG152" i="1"/>
  <c r="C883" i="2"/>
  <c r="AE153" i="1"/>
  <c r="A884" i="2"/>
  <c r="AF153" i="1"/>
  <c r="B884" i="2"/>
  <c r="AG153" i="1"/>
  <c r="C884" i="2"/>
  <c r="AE154" i="1"/>
  <c r="A885" i="2"/>
  <c r="AF154" i="1"/>
  <c r="B885" i="2"/>
  <c r="AG154" i="1"/>
  <c r="C885" i="2"/>
  <c r="AE155" i="1"/>
  <c r="A886" i="2"/>
  <c r="AF155" i="1"/>
  <c r="B886" i="2"/>
  <c r="AG155" i="1"/>
  <c r="C886" i="2"/>
  <c r="AE156" i="1"/>
  <c r="A887" i="2"/>
  <c r="AF156" i="1"/>
  <c r="B887" i="2"/>
  <c r="AG156" i="1"/>
  <c r="C887" i="2"/>
  <c r="AE157" i="1"/>
  <c r="A888" i="2"/>
  <c r="AF157" i="1"/>
  <c r="B888" i="2"/>
  <c r="AG157" i="1"/>
  <c r="C888" i="2"/>
  <c r="AE158" i="1"/>
  <c r="A889" i="2"/>
  <c r="AF158" i="1"/>
  <c r="B889" i="2"/>
  <c r="AG158" i="1"/>
  <c r="C889" i="2"/>
  <c r="AE159" i="1"/>
  <c r="A890" i="2"/>
  <c r="AF159" i="1"/>
  <c r="B890" i="2"/>
  <c r="AG159" i="1"/>
  <c r="C890" i="2"/>
  <c r="AE160" i="1"/>
  <c r="A891" i="2"/>
  <c r="AF160" i="1"/>
  <c r="B891" i="2"/>
  <c r="AG160" i="1"/>
  <c r="C891" i="2"/>
  <c r="AE161" i="1"/>
  <c r="A892" i="2"/>
  <c r="AF161" i="1"/>
  <c r="B892" i="2"/>
  <c r="AG161" i="1"/>
  <c r="C892" i="2"/>
  <c r="AE162" i="1"/>
  <c r="A893" i="2"/>
  <c r="AF162" i="1"/>
  <c r="B893" i="2"/>
  <c r="AG162" i="1"/>
  <c r="C893" i="2"/>
  <c r="AE163" i="1"/>
  <c r="A894" i="2"/>
  <c r="AF163" i="1"/>
  <c r="B894" i="2"/>
  <c r="AG163" i="1"/>
  <c r="C894" i="2"/>
  <c r="AE164" i="1"/>
  <c r="A895" i="2"/>
  <c r="AF164" i="1"/>
  <c r="B895" i="2"/>
  <c r="AG164" i="1"/>
  <c r="C895" i="2"/>
  <c r="AE165" i="1"/>
  <c r="A896" i="2"/>
  <c r="AF165" i="1"/>
  <c r="B896" i="2"/>
  <c r="AG165" i="1"/>
  <c r="C896" i="2"/>
  <c r="AE166" i="1"/>
  <c r="A897" i="2"/>
  <c r="AF166" i="1"/>
  <c r="B897" i="2"/>
  <c r="AG166" i="1"/>
  <c r="C897" i="2"/>
  <c r="AE167" i="1"/>
  <c r="A898" i="2"/>
  <c r="AF167" i="1"/>
  <c r="B898" i="2"/>
  <c r="AG167" i="1"/>
  <c r="C898" i="2"/>
  <c r="AE168" i="1"/>
  <c r="A899" i="2"/>
  <c r="AF168" i="1"/>
  <c r="B899" i="2"/>
  <c r="AG168" i="1"/>
  <c r="C899" i="2"/>
  <c r="AE169" i="1"/>
  <c r="A900" i="2"/>
  <c r="AF169" i="1"/>
  <c r="B900" i="2"/>
  <c r="AG169" i="1"/>
  <c r="C900" i="2"/>
  <c r="AE170" i="1"/>
  <c r="A901" i="2"/>
  <c r="AF170" i="1"/>
  <c r="B901" i="2"/>
  <c r="AG170" i="1"/>
  <c r="C901" i="2"/>
  <c r="AE171" i="1"/>
  <c r="A902" i="2"/>
  <c r="AF171" i="1"/>
  <c r="B902" i="2"/>
  <c r="AG171" i="1"/>
  <c r="C902" i="2"/>
  <c r="AE172" i="1"/>
  <c r="A903" i="2"/>
  <c r="AF172" i="1"/>
  <c r="B903" i="2"/>
  <c r="AG172" i="1"/>
  <c r="C903" i="2"/>
  <c r="AE173" i="1"/>
  <c r="A904" i="2"/>
  <c r="AF173" i="1"/>
  <c r="B904" i="2"/>
  <c r="AG173" i="1"/>
  <c r="C904" i="2"/>
  <c r="AE174" i="1"/>
  <c r="A905" i="2"/>
  <c r="AF174" i="1"/>
  <c r="B905" i="2"/>
  <c r="AG174" i="1"/>
  <c r="C905" i="2"/>
  <c r="AE175" i="1"/>
  <c r="A906" i="2"/>
  <c r="AF175" i="1"/>
  <c r="B906" i="2"/>
  <c r="AG175" i="1"/>
  <c r="C906" i="2"/>
  <c r="AE176" i="1"/>
  <c r="A907" i="2"/>
  <c r="AF176" i="1"/>
  <c r="B907" i="2"/>
  <c r="AG176" i="1"/>
  <c r="C907" i="2"/>
  <c r="AE177" i="1"/>
  <c r="A908" i="2"/>
  <c r="AF177" i="1"/>
  <c r="B908" i="2"/>
  <c r="AG177" i="1"/>
  <c r="C908" i="2"/>
  <c r="AE178" i="1"/>
  <c r="A909" i="2"/>
  <c r="AF178" i="1"/>
  <c r="B909" i="2"/>
  <c r="AG178" i="1"/>
  <c r="C909" i="2"/>
  <c r="AE179" i="1"/>
  <c r="A910" i="2"/>
  <c r="AF179" i="1"/>
  <c r="B910" i="2"/>
  <c r="AG179" i="1"/>
  <c r="C910" i="2"/>
  <c r="AE180" i="1"/>
  <c r="A911" i="2"/>
  <c r="AF180" i="1"/>
  <c r="B911" i="2"/>
  <c r="AG180" i="1"/>
  <c r="C911" i="2"/>
  <c r="AE181" i="1"/>
  <c r="A912" i="2"/>
  <c r="AF181" i="1"/>
  <c r="B912" i="2"/>
  <c r="AG181" i="1"/>
  <c r="C912" i="2"/>
  <c r="AE182" i="1"/>
  <c r="A913" i="2"/>
  <c r="AF182" i="1"/>
  <c r="B913" i="2"/>
  <c r="AG182" i="1"/>
  <c r="C913" i="2"/>
  <c r="AE183" i="1"/>
  <c r="A914" i="2"/>
  <c r="AF183" i="1"/>
  <c r="B914" i="2"/>
  <c r="AG183" i="1"/>
  <c r="C914" i="2"/>
  <c r="AE184" i="1"/>
  <c r="A915" i="2"/>
  <c r="AF184" i="1"/>
  <c r="B915" i="2"/>
  <c r="AG184" i="1"/>
  <c r="C915" i="2"/>
  <c r="AE185" i="1"/>
  <c r="A916" i="2"/>
  <c r="AF185" i="1"/>
  <c r="B916" i="2"/>
  <c r="AG185" i="1"/>
  <c r="C916" i="2"/>
  <c r="AE186" i="1"/>
  <c r="A917" i="2"/>
  <c r="AF186" i="1"/>
  <c r="B917" i="2"/>
  <c r="AG186" i="1"/>
  <c r="C917" i="2"/>
  <c r="AE187" i="1"/>
  <c r="A918" i="2"/>
  <c r="AF187" i="1"/>
  <c r="B918" i="2"/>
  <c r="AG187" i="1"/>
  <c r="C918" i="2"/>
  <c r="AE188" i="1"/>
  <c r="A919" i="2"/>
  <c r="AF188" i="1"/>
  <c r="B919" i="2"/>
  <c r="AG188" i="1"/>
  <c r="C919" i="2"/>
  <c r="AE189" i="1"/>
  <c r="A920" i="2"/>
  <c r="AF189" i="1"/>
  <c r="B920" i="2"/>
  <c r="AG189" i="1"/>
  <c r="C920" i="2"/>
  <c r="AE190" i="1"/>
  <c r="A921" i="2"/>
  <c r="AF190" i="1"/>
  <c r="B921" i="2"/>
  <c r="AG190" i="1"/>
  <c r="C921" i="2"/>
  <c r="AE191" i="1"/>
  <c r="A922" i="2"/>
  <c r="AF191" i="1"/>
  <c r="B922" i="2"/>
  <c r="AG191" i="1"/>
  <c r="C922" i="2"/>
  <c r="AE192" i="1"/>
  <c r="A923" i="2"/>
  <c r="AF192" i="1"/>
  <c r="B923" i="2"/>
  <c r="AG192" i="1"/>
  <c r="C923" i="2"/>
  <c r="AE193" i="1"/>
  <c r="A924" i="2"/>
  <c r="AF193" i="1"/>
  <c r="B924" i="2"/>
  <c r="AG193" i="1"/>
  <c r="C924" i="2"/>
  <c r="AE194" i="1"/>
  <c r="A925" i="2"/>
  <c r="AF194" i="1"/>
  <c r="B925" i="2"/>
  <c r="AG194" i="1"/>
  <c r="C925" i="2"/>
  <c r="AE195" i="1"/>
  <c r="A926" i="2"/>
  <c r="AF195" i="1"/>
  <c r="B926" i="2"/>
  <c r="AG195" i="1"/>
  <c r="C926" i="2"/>
  <c r="AE196" i="1"/>
  <c r="A927" i="2"/>
  <c r="AF196" i="1"/>
  <c r="B927" i="2"/>
  <c r="AG196" i="1"/>
  <c r="C927" i="2"/>
  <c r="AE197" i="1"/>
  <c r="A928" i="2"/>
  <c r="AF197" i="1"/>
  <c r="B928" i="2"/>
  <c r="AG197" i="1"/>
  <c r="C928" i="2"/>
  <c r="AE198" i="1"/>
  <c r="A929" i="2"/>
  <c r="AF198" i="1"/>
  <c r="B929" i="2"/>
  <c r="AG198" i="1"/>
  <c r="C929" i="2"/>
  <c r="AE199" i="1"/>
  <c r="A930" i="2"/>
  <c r="AF199" i="1"/>
  <c r="B930" i="2"/>
  <c r="AG199" i="1"/>
  <c r="C930" i="2"/>
  <c r="AE200" i="1"/>
  <c r="A931" i="2"/>
  <c r="AF200" i="1"/>
  <c r="B931" i="2"/>
  <c r="AG200" i="1"/>
  <c r="C931" i="2"/>
  <c r="AE201" i="1"/>
  <c r="A932" i="2"/>
  <c r="AF201" i="1"/>
  <c r="B932" i="2"/>
  <c r="AG201" i="1"/>
  <c r="C932" i="2"/>
  <c r="AE202" i="1"/>
  <c r="A933" i="2"/>
  <c r="AF202" i="1"/>
  <c r="B933" i="2"/>
  <c r="AG202" i="1"/>
  <c r="C933" i="2"/>
  <c r="AE203" i="1"/>
  <c r="A934" i="2"/>
  <c r="AF203" i="1"/>
  <c r="B934" i="2"/>
  <c r="AG203" i="1"/>
  <c r="C934" i="2"/>
  <c r="AE204" i="1"/>
  <c r="A935" i="2"/>
  <c r="AF204" i="1"/>
  <c r="B935" i="2"/>
  <c r="AG204" i="1"/>
  <c r="C935" i="2"/>
  <c r="AE205" i="1"/>
  <c r="A936" i="2"/>
  <c r="AF205" i="1"/>
  <c r="B936" i="2"/>
  <c r="AG205" i="1"/>
  <c r="C936" i="2"/>
  <c r="AE206" i="1"/>
  <c r="A937" i="2"/>
  <c r="AF206" i="1"/>
  <c r="B937" i="2"/>
  <c r="AG206" i="1"/>
  <c r="C937" i="2"/>
  <c r="AE207" i="1"/>
  <c r="A938" i="2"/>
  <c r="AF207" i="1"/>
  <c r="B938" i="2"/>
  <c r="AG207" i="1"/>
  <c r="C938" i="2"/>
  <c r="AE208" i="1"/>
  <c r="A939" i="2"/>
  <c r="AF208" i="1"/>
  <c r="B939" i="2"/>
  <c r="AG208" i="1"/>
  <c r="C939" i="2"/>
  <c r="AE209" i="1"/>
  <c r="A940" i="2"/>
  <c r="AF209" i="1"/>
  <c r="B940" i="2"/>
  <c r="AG209" i="1"/>
  <c r="C940" i="2"/>
  <c r="AE210" i="1"/>
  <c r="A941" i="2"/>
  <c r="AF210" i="1"/>
  <c r="B941" i="2"/>
  <c r="AG210" i="1"/>
  <c r="C941" i="2"/>
  <c r="AE211" i="1"/>
  <c r="A942" i="2"/>
  <c r="AF211" i="1"/>
  <c r="B942" i="2"/>
  <c r="AG211" i="1"/>
  <c r="C942" i="2"/>
  <c r="AE212" i="1"/>
  <c r="A943" i="2"/>
  <c r="AF212" i="1"/>
  <c r="B943" i="2"/>
  <c r="AG212" i="1"/>
  <c r="C943" i="2"/>
  <c r="AE213" i="1"/>
  <c r="A944" i="2"/>
  <c r="AF213" i="1"/>
  <c r="B944" i="2"/>
  <c r="AG213" i="1"/>
  <c r="C944" i="2"/>
  <c r="AE214" i="1"/>
  <c r="A945" i="2"/>
  <c r="AF214" i="1"/>
  <c r="B945" i="2"/>
  <c r="AG214" i="1"/>
  <c r="C945" i="2"/>
  <c r="AE215" i="1"/>
  <c r="A946" i="2"/>
  <c r="AF215" i="1"/>
  <c r="B946" i="2"/>
  <c r="AG215" i="1"/>
  <c r="C946" i="2"/>
  <c r="AE216" i="1"/>
  <c r="A947" i="2"/>
  <c r="AF216" i="1"/>
  <c r="B947" i="2"/>
  <c r="AG216" i="1"/>
  <c r="C947" i="2"/>
  <c r="AE217" i="1"/>
  <c r="A948" i="2"/>
  <c r="AF217" i="1"/>
  <c r="B948" i="2"/>
  <c r="AG217" i="1"/>
  <c r="C948" i="2"/>
  <c r="AE218" i="1"/>
  <c r="A949" i="2"/>
  <c r="AF218" i="1"/>
  <c r="B949" i="2"/>
  <c r="AG218" i="1"/>
  <c r="C949" i="2"/>
  <c r="AE219" i="1"/>
  <c r="A950" i="2"/>
  <c r="AF219" i="1"/>
  <c r="B950" i="2"/>
  <c r="AG219" i="1"/>
  <c r="C950" i="2"/>
  <c r="AE220" i="1"/>
  <c r="A951" i="2"/>
  <c r="AF220" i="1"/>
  <c r="B951" i="2"/>
  <c r="AG220" i="1"/>
  <c r="C951" i="2"/>
  <c r="AE221" i="1"/>
  <c r="A952" i="2"/>
  <c r="AF221" i="1"/>
  <c r="B952" i="2"/>
  <c r="AG221" i="1"/>
  <c r="C952" i="2"/>
  <c r="AE222" i="1"/>
  <c r="A953" i="2"/>
  <c r="AF222" i="1"/>
  <c r="B953" i="2"/>
  <c r="AG222" i="1"/>
  <c r="C953" i="2"/>
  <c r="AE223" i="1"/>
  <c r="A954" i="2"/>
  <c r="AF223" i="1"/>
  <c r="B954" i="2"/>
  <c r="AG223" i="1"/>
  <c r="C954" i="2"/>
  <c r="AE224" i="1"/>
  <c r="A955" i="2"/>
  <c r="AF224" i="1"/>
  <c r="B955" i="2"/>
  <c r="AG224" i="1"/>
  <c r="C955" i="2"/>
  <c r="AE225" i="1"/>
  <c r="A956" i="2"/>
  <c r="AF225" i="1"/>
  <c r="B956" i="2"/>
  <c r="AG225" i="1"/>
  <c r="C956" i="2"/>
  <c r="AE226" i="1"/>
  <c r="A957" i="2"/>
  <c r="AF226" i="1"/>
  <c r="B957" i="2"/>
  <c r="AG226" i="1"/>
  <c r="C957" i="2"/>
  <c r="AE227" i="1"/>
  <c r="A958" i="2"/>
  <c r="AF227" i="1"/>
  <c r="B958" i="2"/>
  <c r="AG227" i="1"/>
  <c r="C958" i="2"/>
  <c r="AE228" i="1"/>
  <c r="A959" i="2"/>
  <c r="AF228" i="1"/>
  <c r="B959" i="2"/>
  <c r="AG228" i="1"/>
  <c r="C959" i="2"/>
  <c r="AE229" i="1"/>
  <c r="A960" i="2"/>
  <c r="AF229" i="1"/>
  <c r="B960" i="2"/>
  <c r="AG229" i="1"/>
  <c r="C960" i="2"/>
  <c r="AE230" i="1"/>
  <c r="A961" i="2"/>
  <c r="AF230" i="1"/>
  <c r="B961" i="2"/>
  <c r="AG230" i="1"/>
  <c r="C961" i="2"/>
  <c r="AE231" i="1"/>
  <c r="A962" i="2"/>
  <c r="AF231" i="1"/>
  <c r="B962" i="2"/>
  <c r="AG231" i="1"/>
  <c r="C962" i="2"/>
  <c r="AE232" i="1"/>
  <c r="A963" i="2"/>
  <c r="AF232" i="1"/>
  <c r="B963" i="2"/>
  <c r="AG232" i="1"/>
  <c r="C963" i="2"/>
  <c r="AE233" i="1"/>
  <c r="A964" i="2"/>
  <c r="AF233" i="1"/>
  <c r="B964" i="2"/>
  <c r="AG233" i="1"/>
  <c r="C964" i="2"/>
  <c r="AE234" i="1"/>
  <c r="A965" i="2"/>
  <c r="AF234" i="1"/>
  <c r="B965" i="2"/>
  <c r="AG234" i="1"/>
  <c r="C965" i="2"/>
  <c r="AE235" i="1"/>
  <c r="A966" i="2"/>
  <c r="AF235" i="1"/>
  <c r="B966" i="2"/>
  <c r="AG235" i="1"/>
  <c r="C966" i="2"/>
  <c r="AE236" i="1"/>
  <c r="A967" i="2"/>
  <c r="AF236" i="1"/>
  <c r="B967" i="2"/>
  <c r="AG236" i="1"/>
  <c r="C967" i="2"/>
  <c r="AE237" i="1"/>
  <c r="A968" i="2"/>
  <c r="AF237" i="1"/>
  <c r="B968" i="2"/>
  <c r="AG237" i="1"/>
  <c r="C968" i="2"/>
  <c r="AE238" i="1"/>
  <c r="A969" i="2"/>
  <c r="AF238" i="1"/>
  <c r="B969" i="2"/>
  <c r="AG238" i="1"/>
  <c r="C969" i="2"/>
  <c r="AE239" i="1"/>
  <c r="A970" i="2"/>
  <c r="AF239" i="1"/>
  <c r="B970" i="2"/>
  <c r="AG239" i="1"/>
  <c r="C970" i="2"/>
  <c r="AE240" i="1"/>
  <c r="A971" i="2"/>
  <c r="AF240" i="1"/>
  <c r="B971" i="2"/>
  <c r="AG240" i="1"/>
  <c r="C971" i="2"/>
  <c r="AE241" i="1"/>
  <c r="A972" i="2"/>
  <c r="AF241" i="1"/>
  <c r="B972" i="2"/>
  <c r="AG241" i="1"/>
  <c r="C972" i="2"/>
  <c r="AE242" i="1"/>
  <c r="A973" i="2"/>
  <c r="AF242" i="1"/>
  <c r="B973" i="2"/>
  <c r="AG242" i="1"/>
  <c r="C973" i="2"/>
  <c r="AE243" i="1"/>
  <c r="A974" i="2"/>
  <c r="AF243" i="1"/>
  <c r="B974" i="2"/>
  <c r="AG243" i="1"/>
  <c r="C974" i="2"/>
  <c r="AE244" i="1"/>
  <c r="A975" i="2"/>
  <c r="AF244" i="1"/>
  <c r="B975" i="2"/>
  <c r="AG244" i="1"/>
  <c r="C975" i="2"/>
  <c r="A976" i="2"/>
  <c r="B976" i="2"/>
  <c r="C976" i="2"/>
  <c r="A977" i="2"/>
  <c r="B977" i="2"/>
  <c r="C977" i="2"/>
  <c r="A978" i="2"/>
  <c r="B978" i="2"/>
  <c r="C978" i="2"/>
  <c r="A979" i="2"/>
  <c r="B979" i="2"/>
  <c r="C979" i="2"/>
  <c r="A980" i="2"/>
  <c r="B980" i="2"/>
  <c r="C980" i="2"/>
  <c r="A981" i="2"/>
  <c r="B981" i="2"/>
  <c r="C981" i="2"/>
  <c r="A982" i="2"/>
  <c r="B982" i="2"/>
  <c r="C982" i="2"/>
  <c r="A983" i="2"/>
  <c r="B983" i="2"/>
  <c r="C983" i="2"/>
  <c r="A984" i="2"/>
  <c r="B984" i="2"/>
  <c r="C984" i="2"/>
  <c r="A985" i="2"/>
  <c r="B985" i="2"/>
  <c r="C985" i="2"/>
  <c r="A986" i="2"/>
  <c r="B986" i="2"/>
  <c r="C986" i="2"/>
  <c r="A987" i="2"/>
  <c r="B987" i="2"/>
  <c r="C987" i="2"/>
  <c r="A988" i="2"/>
  <c r="B988" i="2"/>
  <c r="C988" i="2"/>
  <c r="A989" i="2"/>
  <c r="B989" i="2"/>
  <c r="C989" i="2"/>
  <c r="A990" i="2"/>
  <c r="B990" i="2"/>
  <c r="C990" i="2"/>
  <c r="A991" i="2"/>
  <c r="B991" i="2"/>
  <c r="C991" i="2"/>
  <c r="A992" i="2"/>
  <c r="B992" i="2"/>
  <c r="C992" i="2"/>
  <c r="A993" i="2"/>
  <c r="B993" i="2"/>
  <c r="C993" i="2"/>
  <c r="A994" i="2"/>
  <c r="B994" i="2"/>
  <c r="C994" i="2"/>
  <c r="A995" i="2"/>
  <c r="B995" i="2"/>
  <c r="C995" i="2"/>
  <c r="A996" i="2"/>
  <c r="B996" i="2"/>
  <c r="C996" i="2"/>
  <c r="A997" i="2"/>
  <c r="B997" i="2"/>
  <c r="C997" i="2"/>
  <c r="A998" i="2"/>
  <c r="B998" i="2"/>
  <c r="C998" i="2"/>
  <c r="A999" i="2"/>
  <c r="B999" i="2"/>
  <c r="C999" i="2"/>
  <c r="A1000" i="2"/>
  <c r="B1000" i="2"/>
  <c r="C1000" i="2"/>
  <c r="A1001" i="2"/>
  <c r="B1001" i="2"/>
  <c r="C1001" i="2"/>
  <c r="A1002" i="2"/>
  <c r="B1002" i="2"/>
  <c r="C1002" i="2"/>
  <c r="A1003" i="2"/>
  <c r="B1003" i="2"/>
  <c r="C1003" i="2"/>
  <c r="A1004" i="2"/>
  <c r="B1004" i="2"/>
  <c r="C1004" i="2"/>
  <c r="A1005" i="2"/>
  <c r="B1005" i="2"/>
  <c r="C1005" i="2"/>
  <c r="A1006" i="2"/>
  <c r="B1006" i="2"/>
  <c r="C1006" i="2"/>
  <c r="A1007" i="2"/>
  <c r="B1007" i="2"/>
  <c r="C1007" i="2"/>
  <c r="A1008" i="2"/>
  <c r="B1008" i="2"/>
  <c r="C1008" i="2"/>
  <c r="A1009" i="2"/>
  <c r="B1009" i="2"/>
  <c r="C1009" i="2"/>
  <c r="A1010" i="2"/>
  <c r="B1010" i="2"/>
  <c r="C1010" i="2"/>
  <c r="A1011" i="2"/>
  <c r="B1011" i="2"/>
  <c r="C1011" i="2"/>
  <c r="A1012" i="2"/>
  <c r="B1012" i="2"/>
  <c r="C1012" i="2"/>
  <c r="A1013" i="2"/>
  <c r="B1013" i="2"/>
  <c r="C1013" i="2"/>
  <c r="A1014" i="2"/>
  <c r="B1014" i="2"/>
  <c r="C1014" i="2"/>
  <c r="A1015" i="2"/>
  <c r="B1015" i="2"/>
  <c r="C1015" i="2"/>
  <c r="A1016" i="2"/>
  <c r="B1016" i="2"/>
  <c r="C1016" i="2"/>
  <c r="A1017" i="2"/>
  <c r="B1017" i="2"/>
  <c r="C1017" i="2"/>
  <c r="A1018" i="2"/>
  <c r="B1018" i="2"/>
  <c r="C1018" i="2"/>
  <c r="A1019" i="2"/>
  <c r="B1019" i="2"/>
  <c r="C1019" i="2"/>
  <c r="A1020" i="2"/>
  <c r="B1020" i="2"/>
  <c r="C1020" i="2"/>
  <c r="A1021" i="2"/>
  <c r="B1021" i="2"/>
  <c r="C1021" i="2"/>
  <c r="A1022" i="2"/>
  <c r="B1022" i="2"/>
  <c r="C1022" i="2"/>
  <c r="A1023" i="2"/>
  <c r="B1023" i="2"/>
  <c r="C1023" i="2"/>
  <c r="A1024" i="2"/>
  <c r="B1024" i="2"/>
  <c r="C1024" i="2"/>
  <c r="A1025" i="2"/>
  <c r="B1025" i="2"/>
  <c r="C1025" i="2"/>
  <c r="A1026" i="2"/>
  <c r="B1026" i="2"/>
  <c r="C1026" i="2"/>
  <c r="A1027" i="2"/>
  <c r="B1027" i="2"/>
  <c r="C1027" i="2"/>
  <c r="A1028" i="2"/>
  <c r="B1028" i="2"/>
  <c r="C1028" i="2"/>
  <c r="A1029" i="2"/>
  <c r="B1029" i="2"/>
  <c r="C1029" i="2"/>
  <c r="A1030" i="2"/>
  <c r="B1030" i="2"/>
  <c r="C1030" i="2"/>
  <c r="A1031" i="2"/>
  <c r="B1031" i="2"/>
  <c r="C1031" i="2"/>
  <c r="A1032" i="2"/>
  <c r="B1032" i="2"/>
  <c r="C1032" i="2"/>
  <c r="A1033" i="2"/>
  <c r="B1033" i="2"/>
  <c r="C1033" i="2"/>
  <c r="A1034" i="2"/>
  <c r="B1034" i="2"/>
  <c r="C1034" i="2"/>
  <c r="A1035" i="2"/>
  <c r="B1035" i="2"/>
  <c r="C1035" i="2"/>
  <c r="A1036" i="2"/>
  <c r="B1036" i="2"/>
  <c r="C1036" i="2"/>
  <c r="A1037" i="2"/>
  <c r="B1037" i="2"/>
  <c r="C1037" i="2"/>
  <c r="A1038" i="2"/>
  <c r="B1038" i="2"/>
  <c r="C1038" i="2"/>
  <c r="A1039" i="2"/>
  <c r="B1039" i="2"/>
  <c r="C1039" i="2"/>
  <c r="A1040" i="2"/>
  <c r="B1040" i="2"/>
  <c r="C1040" i="2"/>
  <c r="A1041" i="2"/>
  <c r="B1041" i="2"/>
  <c r="C1041" i="2"/>
  <c r="A1042" i="2"/>
  <c r="B1042" i="2"/>
  <c r="C1042" i="2"/>
  <c r="A1043" i="2"/>
  <c r="B1043" i="2"/>
  <c r="C1043" i="2"/>
  <c r="A1044" i="2"/>
  <c r="B1044" i="2"/>
  <c r="C1044" i="2"/>
  <c r="A1045" i="2"/>
  <c r="B1045" i="2"/>
  <c r="C1045" i="2"/>
  <c r="A1046" i="2"/>
  <c r="B1046" i="2"/>
  <c r="C1046" i="2"/>
  <c r="A1047" i="2"/>
  <c r="B1047" i="2"/>
  <c r="C1047" i="2"/>
  <c r="A1048" i="2"/>
  <c r="B1048" i="2"/>
  <c r="C1048" i="2"/>
  <c r="A1049" i="2"/>
  <c r="B1049" i="2"/>
  <c r="C1049" i="2"/>
  <c r="A1050" i="2"/>
  <c r="B1050" i="2"/>
  <c r="C1050" i="2"/>
  <c r="A1051" i="2"/>
  <c r="B1051" i="2"/>
  <c r="C1051" i="2"/>
  <c r="A1052" i="2"/>
  <c r="B1052" i="2"/>
  <c r="C1052" i="2"/>
  <c r="A1053" i="2"/>
  <c r="B1053" i="2"/>
  <c r="C1053" i="2"/>
  <c r="A1054" i="2"/>
  <c r="B1054" i="2"/>
  <c r="C1054" i="2"/>
  <c r="A1055" i="2"/>
  <c r="B1055" i="2"/>
  <c r="C1055" i="2"/>
  <c r="A1056" i="2"/>
  <c r="B1056" i="2"/>
  <c r="C1056" i="2"/>
  <c r="A1057" i="2"/>
  <c r="B1057" i="2"/>
  <c r="C1057" i="2"/>
  <c r="A1058" i="2"/>
  <c r="B1058" i="2"/>
  <c r="C1058" i="2"/>
  <c r="A1059" i="2"/>
  <c r="B1059" i="2"/>
  <c r="C1059" i="2"/>
  <c r="A1060" i="2"/>
  <c r="B1060" i="2"/>
  <c r="C1060" i="2"/>
  <c r="A1061" i="2"/>
  <c r="B1061" i="2"/>
  <c r="C1061" i="2"/>
  <c r="A1062" i="2"/>
  <c r="B1062" i="2"/>
  <c r="C1062" i="2"/>
  <c r="A1063" i="2"/>
  <c r="B1063" i="2"/>
  <c r="C1063" i="2"/>
  <c r="A1064" i="2"/>
  <c r="B1064" i="2"/>
  <c r="C1064" i="2"/>
  <c r="A1065" i="2"/>
  <c r="B1065" i="2"/>
  <c r="C1065" i="2"/>
  <c r="A1066" i="2"/>
  <c r="B1066" i="2"/>
  <c r="C1066" i="2"/>
  <c r="A1067" i="2"/>
  <c r="B1067" i="2"/>
  <c r="C1067" i="2"/>
  <c r="A1068" i="2"/>
  <c r="B1068" i="2"/>
  <c r="C1068" i="2"/>
  <c r="A1069" i="2"/>
  <c r="B1069" i="2"/>
  <c r="C1069" i="2"/>
  <c r="A1070" i="2"/>
  <c r="B1070" i="2"/>
  <c r="C1070" i="2"/>
  <c r="A1071" i="2"/>
  <c r="B1071" i="2"/>
  <c r="C1071" i="2"/>
  <c r="A1072" i="2"/>
  <c r="B1072" i="2"/>
  <c r="C1072" i="2"/>
  <c r="A1073" i="2"/>
  <c r="B1073" i="2"/>
  <c r="C1073" i="2"/>
  <c r="A1074" i="2"/>
  <c r="B1074" i="2"/>
  <c r="C1074" i="2"/>
  <c r="A1075" i="2"/>
  <c r="B1075" i="2"/>
  <c r="C1075" i="2"/>
  <c r="A1076" i="2"/>
  <c r="B1076" i="2"/>
  <c r="C1076" i="2"/>
  <c r="A1077" i="2"/>
  <c r="B1077" i="2"/>
  <c r="C1077" i="2"/>
  <c r="A1078" i="2"/>
  <c r="B1078" i="2"/>
  <c r="C1078" i="2"/>
  <c r="A1079" i="2"/>
  <c r="B1079" i="2"/>
  <c r="C1079" i="2"/>
  <c r="A1080" i="2"/>
  <c r="B1080" i="2"/>
  <c r="C1080" i="2"/>
  <c r="A1081" i="2"/>
  <c r="B1081" i="2"/>
  <c r="C1081" i="2"/>
  <c r="A1082" i="2"/>
  <c r="B1082" i="2"/>
  <c r="C1082" i="2"/>
  <c r="A1083" i="2"/>
  <c r="B1083" i="2"/>
  <c r="C1083" i="2"/>
  <c r="A1084" i="2"/>
  <c r="B1084" i="2"/>
  <c r="C1084" i="2"/>
  <c r="A1085" i="2"/>
  <c r="B1085" i="2"/>
  <c r="C1085" i="2"/>
  <c r="A1086" i="2"/>
  <c r="B1086" i="2"/>
  <c r="C1086" i="2"/>
  <c r="A1087" i="2"/>
  <c r="B1087" i="2"/>
  <c r="C1087" i="2"/>
  <c r="A1088" i="2"/>
  <c r="B1088" i="2"/>
  <c r="C1088" i="2"/>
  <c r="A1089" i="2"/>
  <c r="B1089" i="2"/>
  <c r="C1089" i="2"/>
  <c r="A740" i="2"/>
  <c r="B740" i="2"/>
  <c r="C740" i="2"/>
  <c r="A741" i="2"/>
  <c r="B741" i="2"/>
  <c r="C741" i="2"/>
  <c r="A742" i="2"/>
  <c r="B742" i="2"/>
  <c r="C742" i="2"/>
  <c r="A743" i="2"/>
  <c r="B743" i="2"/>
  <c r="C743" i="2"/>
  <c r="A744" i="2"/>
  <c r="B744" i="2"/>
  <c r="C744" i="2"/>
  <c r="A745" i="2"/>
  <c r="B745" i="2"/>
  <c r="C745" i="2"/>
  <c r="A746" i="2"/>
  <c r="B746" i="2"/>
  <c r="C746" i="2"/>
  <c r="A747" i="2"/>
  <c r="B747" i="2"/>
  <c r="C747" i="2"/>
  <c r="A748" i="2"/>
  <c r="B748" i="2"/>
  <c r="C748" i="2"/>
  <c r="A749" i="2"/>
  <c r="B749" i="2"/>
  <c r="C749" i="2"/>
  <c r="A750" i="2"/>
  <c r="B750" i="2"/>
  <c r="C750" i="2"/>
  <c r="A751" i="2"/>
  <c r="B751" i="2"/>
  <c r="C751" i="2"/>
  <c r="A752" i="2"/>
  <c r="B752" i="2"/>
  <c r="C752" i="2"/>
  <c r="A753" i="2"/>
  <c r="B753" i="2"/>
  <c r="C753" i="2"/>
  <c r="A754" i="2"/>
  <c r="B754" i="2"/>
  <c r="C754" i="2"/>
  <c r="A755" i="2"/>
  <c r="B755" i="2"/>
  <c r="C755" i="2"/>
  <c r="A756" i="2"/>
  <c r="B756" i="2"/>
  <c r="C756" i="2"/>
  <c r="A757" i="2"/>
  <c r="B757" i="2"/>
  <c r="C757" i="2"/>
  <c r="A758" i="2"/>
  <c r="B758" i="2"/>
  <c r="C758" i="2"/>
  <c r="A759" i="2"/>
  <c r="B759" i="2"/>
  <c r="C759" i="2"/>
  <c r="A760" i="2"/>
  <c r="B760" i="2"/>
  <c r="C760" i="2"/>
  <c r="A761" i="2"/>
  <c r="B761" i="2"/>
  <c r="C761" i="2"/>
  <c r="A762" i="2"/>
  <c r="B762" i="2"/>
  <c r="C762" i="2"/>
  <c r="A763" i="2"/>
  <c r="B763" i="2"/>
  <c r="C763" i="2"/>
  <c r="A764" i="2"/>
  <c r="B764" i="2"/>
  <c r="C764" i="2"/>
  <c r="A765" i="2"/>
  <c r="B765" i="2"/>
  <c r="C765" i="2"/>
  <c r="A766" i="2"/>
  <c r="B766" i="2"/>
  <c r="C766" i="2"/>
  <c r="A767" i="2"/>
  <c r="B767" i="2"/>
  <c r="C767" i="2"/>
  <c r="A768" i="2"/>
  <c r="B768" i="2"/>
  <c r="C768" i="2"/>
  <c r="A769" i="2"/>
  <c r="B769" i="2"/>
  <c r="C769" i="2"/>
  <c r="A770" i="2"/>
  <c r="B770" i="2"/>
  <c r="C770" i="2"/>
  <c r="A771" i="2"/>
  <c r="B771" i="2"/>
  <c r="C771" i="2"/>
  <c r="A772" i="2"/>
  <c r="B772" i="2"/>
  <c r="C772" i="2"/>
  <c r="A773" i="2"/>
  <c r="B773" i="2"/>
  <c r="C773" i="2"/>
  <c r="A774" i="2"/>
  <c r="B774" i="2"/>
  <c r="C774" i="2"/>
  <c r="A775" i="2"/>
  <c r="B775" i="2"/>
  <c r="C775" i="2"/>
  <c r="A776" i="2"/>
  <c r="B776" i="2"/>
  <c r="C776" i="2"/>
  <c r="A777" i="2"/>
  <c r="B777" i="2"/>
  <c r="C777" i="2"/>
  <c r="A778" i="2"/>
  <c r="B778" i="2"/>
  <c r="C778" i="2"/>
  <c r="A779" i="2"/>
  <c r="B779" i="2"/>
  <c r="C779" i="2"/>
  <c r="A780" i="2"/>
  <c r="B780" i="2"/>
  <c r="C780" i="2"/>
  <c r="A781" i="2"/>
  <c r="B781" i="2"/>
  <c r="C781" i="2"/>
  <c r="A782" i="2"/>
  <c r="B782" i="2"/>
  <c r="C782" i="2"/>
  <c r="B739" i="2"/>
  <c r="C739" i="2"/>
  <c r="A739" i="2"/>
  <c r="AB8" i="1"/>
  <c r="Y8" i="1"/>
  <c r="AB9" i="1"/>
  <c r="Y9" i="1"/>
  <c r="AB10" i="1"/>
  <c r="Y10" i="1"/>
  <c r="AB11" i="1"/>
  <c r="Y11" i="1"/>
  <c r="AB12" i="1"/>
  <c r="Y12" i="1"/>
  <c r="AB13" i="1"/>
  <c r="Y13" i="1"/>
  <c r="AB14" i="1"/>
  <c r="Y14" i="1"/>
  <c r="AB15" i="1"/>
  <c r="Y15" i="1"/>
  <c r="Y16" i="1"/>
  <c r="AB17" i="1"/>
  <c r="Y17" i="1"/>
  <c r="AB18" i="1"/>
  <c r="Y18" i="1"/>
  <c r="AB19" i="1"/>
  <c r="Y19" i="1"/>
  <c r="AB20" i="1"/>
  <c r="Y20" i="1"/>
  <c r="AB21" i="1"/>
  <c r="Y21" i="1"/>
  <c r="Y22" i="1"/>
  <c r="AB23" i="1"/>
  <c r="Y23" i="1"/>
  <c r="AB24" i="1"/>
  <c r="Y24" i="1"/>
  <c r="AB25" i="1"/>
  <c r="Y25" i="1"/>
  <c r="AB26" i="1"/>
  <c r="Y26" i="1"/>
  <c r="AB27" i="1"/>
  <c r="Y27" i="1"/>
  <c r="AB28" i="1"/>
  <c r="Y28" i="1"/>
  <c r="AB29" i="1"/>
  <c r="Y29" i="1"/>
  <c r="AB30" i="1"/>
  <c r="Y30" i="1"/>
  <c r="AB31" i="1"/>
  <c r="Y31" i="1"/>
  <c r="AB32" i="1"/>
  <c r="Y32" i="1"/>
  <c r="AB33" i="1"/>
  <c r="Y33" i="1"/>
  <c r="AB34" i="1"/>
  <c r="Y34" i="1"/>
  <c r="AB35" i="1"/>
  <c r="Y35" i="1"/>
  <c r="AB36" i="1"/>
  <c r="Y36" i="1"/>
  <c r="AB37" i="1"/>
  <c r="Y37" i="1"/>
  <c r="AB38" i="1"/>
  <c r="Y38" i="1"/>
  <c r="AB39" i="1"/>
  <c r="Y39" i="1"/>
  <c r="AB40" i="1"/>
  <c r="Y40" i="1"/>
  <c r="AB41" i="1"/>
  <c r="Y41" i="1"/>
  <c r="Y42" i="1"/>
  <c r="AB43" i="1"/>
  <c r="Y43" i="1"/>
  <c r="AB44" i="1"/>
  <c r="Y44" i="1"/>
  <c r="AB45" i="1"/>
  <c r="Y45" i="1"/>
  <c r="AB46" i="1"/>
  <c r="Y46" i="1"/>
  <c r="Y47" i="1"/>
  <c r="AB48" i="1"/>
  <c r="Y48" i="1"/>
  <c r="AB49" i="1"/>
  <c r="Y49" i="1"/>
  <c r="Y50" i="1"/>
  <c r="AB51" i="1"/>
  <c r="Y51" i="1"/>
  <c r="AB52" i="1"/>
  <c r="Y52" i="1"/>
  <c r="Y53" i="1"/>
  <c r="AB54" i="1"/>
  <c r="Y54" i="1"/>
  <c r="Y55" i="1"/>
  <c r="AB56" i="1"/>
  <c r="Y56" i="1"/>
  <c r="Y57" i="1"/>
  <c r="AB58" i="1"/>
  <c r="Y58" i="1"/>
  <c r="AB59" i="1"/>
  <c r="Y59" i="1"/>
  <c r="Y60" i="1"/>
  <c r="Y61" i="1"/>
  <c r="Y62" i="1"/>
  <c r="AB63" i="1"/>
  <c r="Y63" i="1"/>
  <c r="Y64" i="1"/>
  <c r="Y65" i="1"/>
  <c r="AB66" i="1"/>
  <c r="Y66" i="1"/>
  <c r="Y67" i="1"/>
  <c r="Y68" i="1"/>
  <c r="AB69" i="1"/>
  <c r="Y69" i="1"/>
  <c r="AB70" i="1"/>
  <c r="Y70" i="1"/>
  <c r="AB71" i="1"/>
  <c r="Y71" i="1"/>
  <c r="Y72" i="1"/>
  <c r="AB73" i="1"/>
  <c r="Y73" i="1"/>
  <c r="Y74" i="1"/>
  <c r="AB75" i="1"/>
  <c r="Y75" i="1"/>
  <c r="AB76" i="1"/>
  <c r="Y76" i="1"/>
  <c r="AB77" i="1"/>
  <c r="Y77" i="1"/>
  <c r="AB78" i="1"/>
  <c r="Y78" i="1"/>
  <c r="Y79" i="1"/>
  <c r="AB80" i="1"/>
  <c r="Y80" i="1"/>
  <c r="AB81" i="1"/>
  <c r="Y81" i="1"/>
  <c r="Y82" i="1"/>
  <c r="AB83" i="1"/>
  <c r="Y83" i="1"/>
  <c r="AB84" i="1"/>
  <c r="Y84" i="1"/>
  <c r="AB85" i="1"/>
  <c r="Y85" i="1"/>
  <c r="AB86" i="1"/>
  <c r="Y86" i="1"/>
  <c r="AB87" i="1"/>
  <c r="Y87" i="1"/>
  <c r="AB88" i="1"/>
  <c r="Y88" i="1"/>
  <c r="AB89" i="1"/>
  <c r="Y89" i="1"/>
  <c r="AB90" i="1"/>
  <c r="Y90" i="1"/>
  <c r="Y91" i="1"/>
  <c r="AB92" i="1"/>
  <c r="Y92" i="1"/>
  <c r="AB93" i="1"/>
  <c r="Y93" i="1"/>
  <c r="AB7" i="1"/>
  <c r="Y7" i="1"/>
  <c r="Y94" i="1"/>
  <c r="AB95" i="1"/>
  <c r="Y95" i="1"/>
  <c r="AB96" i="1"/>
  <c r="Y96" i="1"/>
  <c r="AB97" i="1"/>
  <c r="Y97" i="1"/>
  <c r="AB98" i="1"/>
  <c r="Y98" i="1"/>
  <c r="AB99" i="1"/>
  <c r="Y99" i="1"/>
  <c r="AB100" i="1"/>
  <c r="Y100" i="1"/>
  <c r="AB101" i="1"/>
  <c r="Y101" i="1"/>
  <c r="AB102" i="1"/>
  <c r="Y102" i="1"/>
  <c r="Y103" i="1"/>
  <c r="Y104" i="1"/>
  <c r="Y105" i="1"/>
  <c r="Y106" i="1"/>
  <c r="AB107" i="1"/>
  <c r="Y107" i="1"/>
  <c r="Y108" i="1"/>
  <c r="Y109" i="1"/>
  <c r="Y110" i="1"/>
  <c r="Y111" i="1"/>
  <c r="AB112" i="1"/>
  <c r="Y112" i="1"/>
  <c r="AB113" i="1"/>
  <c r="Y113" i="1"/>
  <c r="AB114" i="1"/>
  <c r="Y114" i="1"/>
  <c r="AB115" i="1"/>
  <c r="Y115" i="1"/>
  <c r="AB116" i="1"/>
  <c r="Y116" i="1"/>
  <c r="AB117" i="1"/>
  <c r="Y117" i="1"/>
  <c r="AB118" i="1"/>
  <c r="Y118" i="1"/>
  <c r="Y119" i="1"/>
  <c r="Y120" i="1"/>
  <c r="Y121" i="1"/>
  <c r="Y122" i="1"/>
  <c r="AB123" i="1"/>
  <c r="Y123" i="1"/>
  <c r="AB124" i="1"/>
  <c r="Y124" i="1"/>
  <c r="AB125" i="1"/>
  <c r="Y125" i="1"/>
  <c r="AB126" i="1"/>
  <c r="Y126" i="1"/>
  <c r="AB127" i="1"/>
  <c r="Y127" i="1"/>
  <c r="AB128" i="1"/>
  <c r="Y128" i="1"/>
  <c r="AB129" i="1"/>
  <c r="Y129" i="1"/>
  <c r="AB130" i="1"/>
  <c r="Y130" i="1"/>
  <c r="Y131" i="1"/>
  <c r="AB132" i="1"/>
  <c r="Y132" i="1"/>
  <c r="AB133" i="1"/>
  <c r="Y133" i="1"/>
  <c r="AB134" i="1"/>
  <c r="Y134" i="1"/>
  <c r="AB135" i="1"/>
  <c r="Y135" i="1"/>
  <c r="Y136" i="1"/>
  <c r="Y137" i="1"/>
  <c r="Y138" i="1"/>
  <c r="Y139" i="1"/>
  <c r="AB140" i="1"/>
  <c r="Y140" i="1"/>
  <c r="Y141" i="1"/>
  <c r="AB142" i="1"/>
  <c r="Y142" i="1"/>
  <c r="Y143" i="1"/>
  <c r="Y144" i="1"/>
  <c r="AB145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AB157" i="1"/>
  <c r="Y157" i="1"/>
  <c r="AB158" i="1"/>
  <c r="Y158" i="1"/>
  <c r="AB159" i="1"/>
  <c r="Y159" i="1"/>
  <c r="AB160" i="1"/>
  <c r="Y160" i="1"/>
  <c r="AB161" i="1"/>
  <c r="Y161" i="1"/>
  <c r="Y162" i="1"/>
  <c r="Y163" i="1"/>
  <c r="AB164" i="1"/>
  <c r="Y164" i="1"/>
  <c r="AB165" i="1"/>
  <c r="Y165" i="1"/>
  <c r="AB166" i="1"/>
  <c r="Y166" i="1"/>
  <c r="AB167" i="1"/>
  <c r="Y167" i="1"/>
  <c r="AB168" i="1"/>
  <c r="Y168" i="1"/>
  <c r="AB169" i="1"/>
  <c r="Y169" i="1"/>
  <c r="AB170" i="1"/>
  <c r="Y170" i="1"/>
  <c r="Y171" i="1"/>
  <c r="AB172" i="1"/>
  <c r="Y172" i="1"/>
  <c r="AB173" i="1"/>
  <c r="Y173" i="1"/>
  <c r="AB174" i="1"/>
  <c r="Y174" i="1"/>
  <c r="AB175" i="1"/>
  <c r="Y175" i="1"/>
  <c r="AB176" i="1"/>
  <c r="Y176" i="1"/>
  <c r="AB177" i="1"/>
  <c r="Y177" i="1"/>
  <c r="AB178" i="1"/>
  <c r="Y178" i="1"/>
  <c r="AB179" i="1"/>
  <c r="Y179" i="1"/>
  <c r="AB180" i="1"/>
  <c r="Y180" i="1"/>
  <c r="AB181" i="1"/>
  <c r="Y181" i="1"/>
  <c r="AB182" i="1"/>
  <c r="Y182" i="1"/>
  <c r="Y183" i="1"/>
  <c r="Y184" i="1"/>
  <c r="AB185" i="1"/>
  <c r="Y185" i="1"/>
  <c r="AB186" i="1"/>
  <c r="Y186" i="1"/>
  <c r="AB187" i="1"/>
  <c r="Y187" i="1"/>
  <c r="AB188" i="1"/>
  <c r="Y188" i="1"/>
  <c r="AB189" i="1"/>
  <c r="Y189" i="1"/>
  <c r="Y190" i="1"/>
  <c r="Y191" i="1"/>
  <c r="Y192" i="1"/>
  <c r="AB193" i="1"/>
  <c r="Y193" i="1"/>
  <c r="AB194" i="1"/>
  <c r="Y194" i="1"/>
  <c r="AB195" i="1"/>
  <c r="Y195" i="1"/>
  <c r="AB196" i="1"/>
  <c r="Y196" i="1"/>
  <c r="Y197" i="1"/>
  <c r="Y198" i="1"/>
  <c r="Y199" i="1"/>
  <c r="Y200" i="1"/>
  <c r="Y201" i="1"/>
  <c r="AB202" i="1"/>
  <c r="Y202" i="1"/>
  <c r="AB203" i="1"/>
  <c r="Y203" i="1"/>
  <c r="AB204" i="1"/>
  <c r="Y204" i="1"/>
  <c r="AB205" i="1"/>
  <c r="Y205" i="1"/>
  <c r="AB206" i="1"/>
  <c r="Y206" i="1"/>
  <c r="AB207" i="1"/>
  <c r="Y207" i="1"/>
  <c r="AB208" i="1"/>
  <c r="Y208" i="1"/>
  <c r="AB209" i="1"/>
  <c r="Y209" i="1"/>
  <c r="AB210" i="1"/>
  <c r="Y210" i="1"/>
  <c r="AB211" i="1"/>
  <c r="Y211" i="1"/>
  <c r="Y212" i="1"/>
  <c r="AB213" i="1"/>
  <c r="Y213" i="1"/>
  <c r="AB214" i="1"/>
  <c r="Y214" i="1"/>
  <c r="AB215" i="1"/>
  <c r="Y215" i="1"/>
  <c r="Y216" i="1"/>
  <c r="Y217" i="1"/>
  <c r="AB218" i="1"/>
  <c r="Y218" i="1"/>
  <c r="AB219" i="1"/>
  <c r="Y219" i="1"/>
  <c r="AB220" i="1"/>
  <c r="Y220" i="1"/>
  <c r="Y221" i="1"/>
  <c r="AB222" i="1"/>
  <c r="Y222" i="1"/>
  <c r="AB223" i="1"/>
  <c r="Y223" i="1"/>
  <c r="Y224" i="1"/>
  <c r="Y225" i="1"/>
  <c r="Y226" i="1"/>
  <c r="Y227" i="1"/>
  <c r="Y228" i="1"/>
  <c r="Y229" i="1"/>
  <c r="Y230" i="1"/>
  <c r="AB231" i="1"/>
  <c r="Y231" i="1"/>
  <c r="AB232" i="1"/>
  <c r="Y232" i="1"/>
  <c r="Y233" i="1"/>
  <c r="AB234" i="1"/>
  <c r="Y234" i="1"/>
  <c r="Y235" i="1"/>
  <c r="AB236" i="1"/>
  <c r="Y236" i="1"/>
  <c r="Y237" i="1"/>
  <c r="Y238" i="1"/>
  <c r="Y239" i="1"/>
  <c r="AB240" i="1"/>
  <c r="Y240" i="1"/>
  <c r="AB241" i="1"/>
  <c r="Y241" i="1"/>
  <c r="AB242" i="1"/>
  <c r="Y242" i="1"/>
  <c r="Y243" i="1"/>
  <c r="AB244" i="1"/>
  <c r="Y244" i="1"/>
  <c r="AB245" i="1"/>
  <c r="Y245" i="1"/>
  <c r="AB246" i="1"/>
  <c r="Y246" i="1"/>
  <c r="Y247" i="1"/>
  <c r="Y248" i="1"/>
  <c r="Y249" i="1"/>
  <c r="Y250" i="1"/>
  <c r="Y251" i="1"/>
  <c r="AB252" i="1"/>
  <c r="Y252" i="1"/>
  <c r="Y253" i="1"/>
  <c r="Y254" i="1"/>
  <c r="Y255" i="1"/>
  <c r="Y256" i="1"/>
  <c r="AB257" i="1"/>
  <c r="Y257" i="1"/>
  <c r="Y258" i="1"/>
  <c r="Y259" i="1"/>
  <c r="Y260" i="1"/>
  <c r="AB261" i="1"/>
  <c r="Y261" i="1"/>
  <c r="Y262" i="1"/>
  <c r="AB263" i="1"/>
  <c r="Y263" i="1"/>
  <c r="Y264" i="1"/>
  <c r="AB265" i="1"/>
  <c r="Y265" i="1"/>
  <c r="Y266" i="1"/>
  <c r="AB267" i="1"/>
  <c r="Y267" i="1"/>
  <c r="Y268" i="1"/>
  <c r="Y269" i="1"/>
  <c r="AB270" i="1"/>
  <c r="Y270" i="1"/>
  <c r="Y271" i="1"/>
  <c r="Y272" i="1"/>
  <c r="AB273" i="1"/>
  <c r="Y273" i="1"/>
  <c r="Y274" i="1"/>
  <c r="Y275" i="1"/>
  <c r="Y276" i="1"/>
  <c r="AB277" i="1"/>
  <c r="Y277" i="1"/>
  <c r="Y278" i="1"/>
  <c r="AB279" i="1"/>
  <c r="Y279" i="1"/>
  <c r="Y280" i="1"/>
  <c r="Y281" i="1"/>
  <c r="AB282" i="1"/>
  <c r="Y282" i="1"/>
  <c r="Y283" i="1"/>
  <c r="AB284" i="1"/>
  <c r="Y284" i="1"/>
  <c r="AB285" i="1"/>
  <c r="Y285" i="1"/>
  <c r="AB286" i="1"/>
  <c r="Y286" i="1"/>
  <c r="AB287" i="1"/>
  <c r="Y287" i="1"/>
  <c r="AB288" i="1"/>
  <c r="Y288" i="1"/>
  <c r="AB289" i="1"/>
  <c r="Y289" i="1"/>
  <c r="AB290" i="1"/>
  <c r="Y290" i="1"/>
  <c r="AB291" i="1"/>
  <c r="Y291" i="1"/>
  <c r="AB292" i="1"/>
  <c r="Y292" i="1"/>
  <c r="AB293" i="1"/>
  <c r="Y293" i="1"/>
  <c r="Y294" i="1"/>
  <c r="AB295" i="1"/>
  <c r="Y295" i="1"/>
  <c r="AB296" i="1"/>
  <c r="Y296" i="1"/>
  <c r="AB297" i="1"/>
  <c r="Y297" i="1"/>
  <c r="AB298" i="1"/>
  <c r="Y298" i="1"/>
  <c r="AB299" i="1"/>
  <c r="Y299" i="1"/>
  <c r="AB300" i="1"/>
  <c r="Y300" i="1"/>
  <c r="AB301" i="1"/>
  <c r="Y301" i="1"/>
  <c r="AB302" i="1"/>
  <c r="Y302" i="1"/>
  <c r="AB303" i="1"/>
  <c r="Y303" i="1"/>
  <c r="AB304" i="1"/>
  <c r="Y304" i="1"/>
  <c r="AB305" i="1"/>
  <c r="Y305" i="1"/>
  <c r="AB306" i="1"/>
  <c r="Y306" i="1"/>
  <c r="Y307" i="1"/>
  <c r="AB308" i="1"/>
  <c r="Y308" i="1"/>
  <c r="Y309" i="1"/>
  <c r="AB310" i="1"/>
  <c r="Y310" i="1"/>
  <c r="AB311" i="1"/>
  <c r="Y311" i="1"/>
  <c r="AB312" i="1"/>
  <c r="Y312" i="1"/>
  <c r="AB313" i="1"/>
  <c r="Y313" i="1"/>
  <c r="AB314" i="1"/>
  <c r="Y314" i="1"/>
  <c r="AB315" i="1"/>
  <c r="Y315" i="1"/>
  <c r="AB316" i="1"/>
  <c r="Y316" i="1"/>
  <c r="Y317" i="1"/>
  <c r="Y318" i="1"/>
  <c r="AB319" i="1"/>
  <c r="Y319" i="1"/>
  <c r="Y320" i="1"/>
  <c r="Y321" i="1"/>
  <c r="AB322" i="1"/>
  <c r="Y322" i="1"/>
  <c r="Y323" i="1"/>
  <c r="AB324" i="1"/>
  <c r="Y324" i="1"/>
  <c r="AB325" i="1"/>
  <c r="Y325" i="1"/>
  <c r="AB326" i="1"/>
  <c r="Y326" i="1"/>
  <c r="Y327" i="1"/>
  <c r="AB328" i="1"/>
  <c r="Y328" i="1"/>
  <c r="AB329" i="1"/>
  <c r="Y329" i="1"/>
  <c r="AB330" i="1"/>
  <c r="Y330" i="1"/>
  <c r="Y331" i="1"/>
  <c r="Y332" i="1"/>
  <c r="Y333" i="1"/>
  <c r="AB334" i="1"/>
  <c r="Y334" i="1"/>
  <c r="Y335" i="1"/>
  <c r="Y336" i="1"/>
  <c r="Y337" i="1"/>
  <c r="Y338" i="1"/>
  <c r="Y339" i="1"/>
  <c r="Y340" i="1"/>
  <c r="AB341" i="1"/>
  <c r="Y341" i="1"/>
  <c r="AB342" i="1"/>
  <c r="Y342" i="1"/>
  <c r="AB343" i="1"/>
  <c r="Y343" i="1"/>
  <c r="Y344" i="1"/>
  <c r="Y345" i="1"/>
  <c r="Y346" i="1"/>
  <c r="Y347" i="1"/>
  <c r="AB348" i="1"/>
  <c r="Y348" i="1"/>
  <c r="AB349" i="1"/>
  <c r="Y349" i="1"/>
  <c r="AB350" i="1"/>
  <c r="Y350" i="1"/>
  <c r="AB351" i="1"/>
  <c r="Y351" i="1"/>
  <c r="AB352" i="1"/>
  <c r="Y352" i="1"/>
  <c r="Y353" i="1"/>
  <c r="AB354" i="1"/>
  <c r="Y354" i="1"/>
  <c r="AB355" i="1"/>
  <c r="Y355" i="1"/>
  <c r="AB356" i="1"/>
  <c r="Y356" i="1"/>
  <c r="AB357" i="1"/>
  <c r="Y357" i="1"/>
  <c r="AB358" i="1"/>
  <c r="Y35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7" i="1"/>
  <c r="Z8" i="1"/>
  <c r="AA9" i="1"/>
  <c r="Z9" i="1"/>
  <c r="AA10" i="1"/>
  <c r="Z10" i="1"/>
  <c r="AA11" i="1"/>
  <c r="Z11" i="1"/>
  <c r="AA12" i="1"/>
  <c r="Z12" i="1"/>
  <c r="AA13" i="1"/>
  <c r="Z13" i="1"/>
  <c r="AA14" i="1"/>
  <c r="Z14" i="1"/>
  <c r="AA15" i="1"/>
  <c r="Z15" i="1"/>
  <c r="Z16" i="1"/>
  <c r="AA17" i="1"/>
  <c r="Z17" i="1"/>
  <c r="AA18" i="1"/>
  <c r="Z18" i="1"/>
  <c r="AA19" i="1"/>
  <c r="Z19" i="1"/>
  <c r="AA20" i="1"/>
  <c r="Z20" i="1"/>
  <c r="AA21" i="1"/>
  <c r="Z21" i="1"/>
  <c r="Z22" i="1"/>
  <c r="AA23" i="1"/>
  <c r="Z23" i="1"/>
  <c r="AA24" i="1"/>
  <c r="Z24" i="1"/>
  <c r="AA25" i="1"/>
  <c r="Z25" i="1"/>
  <c r="AA26" i="1"/>
  <c r="Z26" i="1"/>
  <c r="AA27" i="1"/>
  <c r="Z27" i="1"/>
  <c r="AA28" i="1"/>
  <c r="Z28" i="1"/>
  <c r="AA29" i="1"/>
  <c r="Z29" i="1"/>
  <c r="AA30" i="1"/>
  <c r="Z30" i="1"/>
  <c r="AA31" i="1"/>
  <c r="Z31" i="1"/>
  <c r="AA32" i="1"/>
  <c r="Z32" i="1"/>
  <c r="AA33" i="1"/>
  <c r="Z33" i="1"/>
  <c r="AA34" i="1"/>
  <c r="Z34" i="1"/>
  <c r="AA35" i="1"/>
  <c r="Z35" i="1"/>
  <c r="AA36" i="1"/>
  <c r="Z36" i="1"/>
  <c r="AA37" i="1"/>
  <c r="Z37" i="1"/>
  <c r="AA38" i="1"/>
  <c r="Z38" i="1"/>
  <c r="AA39" i="1"/>
  <c r="Z39" i="1"/>
  <c r="AA40" i="1"/>
  <c r="Z40" i="1"/>
  <c r="AA41" i="1"/>
  <c r="Z41" i="1"/>
  <c r="Z42" i="1"/>
  <c r="AA43" i="1"/>
  <c r="Z43" i="1"/>
  <c r="AA44" i="1"/>
  <c r="Z44" i="1"/>
  <c r="AA45" i="1"/>
  <c r="Z45" i="1"/>
  <c r="AA46" i="1"/>
  <c r="Z46" i="1"/>
  <c r="Z47" i="1"/>
  <c r="AA48" i="1"/>
  <c r="Z48" i="1"/>
  <c r="Z49" i="1"/>
  <c r="Z50" i="1"/>
  <c r="Z51" i="1"/>
  <c r="Z52" i="1"/>
  <c r="Z53" i="1"/>
  <c r="Z54" i="1"/>
  <c r="Z55" i="1"/>
  <c r="Z56" i="1"/>
  <c r="Z57" i="1"/>
  <c r="AA58" i="1"/>
  <c r="Z58" i="1"/>
  <c r="AA59" i="1"/>
  <c r="Z59" i="1"/>
  <c r="Z60" i="1"/>
  <c r="Z61" i="1"/>
  <c r="Z62" i="1"/>
  <c r="AA63" i="1"/>
  <c r="Z63" i="1"/>
  <c r="Z64" i="1"/>
  <c r="Z65" i="1"/>
  <c r="AA66" i="1"/>
  <c r="Z66" i="1"/>
  <c r="Z67" i="1"/>
  <c r="Z68" i="1"/>
  <c r="AA69" i="1"/>
  <c r="Z69" i="1"/>
  <c r="AA70" i="1"/>
  <c r="Z70" i="1"/>
  <c r="AA71" i="1"/>
  <c r="Z71" i="1"/>
  <c r="Z72" i="1"/>
  <c r="AA73" i="1"/>
  <c r="Z73" i="1"/>
  <c r="Z74" i="1"/>
  <c r="AA75" i="1"/>
  <c r="Z75" i="1"/>
  <c r="AA76" i="1"/>
  <c r="Z76" i="1"/>
  <c r="AA77" i="1"/>
  <c r="Z77" i="1"/>
  <c r="AA78" i="1"/>
  <c r="Z78" i="1"/>
  <c r="Z79" i="1"/>
  <c r="AA80" i="1"/>
  <c r="Z80" i="1"/>
  <c r="AA81" i="1"/>
  <c r="Z81" i="1"/>
  <c r="Z82" i="1"/>
  <c r="AA83" i="1"/>
  <c r="Z83" i="1"/>
  <c r="AA84" i="1"/>
  <c r="Z84" i="1"/>
  <c r="AA85" i="1"/>
  <c r="Z85" i="1"/>
  <c r="AA86" i="1"/>
  <c r="Z86" i="1"/>
  <c r="AA87" i="1"/>
  <c r="Z87" i="1"/>
  <c r="AA88" i="1"/>
  <c r="Z88" i="1"/>
  <c r="AA89" i="1"/>
  <c r="Z89" i="1"/>
  <c r="AA90" i="1"/>
  <c r="Z90" i="1"/>
  <c r="Z91" i="1"/>
  <c r="AA92" i="1"/>
  <c r="Z92" i="1"/>
  <c r="AA93" i="1"/>
  <c r="Z93" i="1"/>
  <c r="AA7" i="1"/>
  <c r="Z7" i="1"/>
  <c r="Z94" i="1"/>
  <c r="AA95" i="1"/>
  <c r="Z95" i="1"/>
  <c r="AA96" i="1"/>
  <c r="Z96" i="1"/>
  <c r="AA97" i="1"/>
  <c r="Z97" i="1"/>
  <c r="AA98" i="1"/>
  <c r="Z98" i="1"/>
  <c r="AA99" i="1"/>
  <c r="Z99" i="1"/>
  <c r="AA100" i="1"/>
  <c r="Z100" i="1"/>
  <c r="AA101" i="1"/>
  <c r="Z101" i="1"/>
  <c r="Z102" i="1"/>
  <c r="Z103" i="1"/>
  <c r="Z104" i="1"/>
  <c r="Z105" i="1"/>
  <c r="Z106" i="1"/>
  <c r="Z107" i="1"/>
  <c r="Z108" i="1"/>
  <c r="Z109" i="1"/>
  <c r="Z110" i="1"/>
  <c r="Z111" i="1"/>
  <c r="AA112" i="1"/>
  <c r="Z112" i="1"/>
  <c r="AA113" i="1"/>
  <c r="Z113" i="1"/>
  <c r="AA114" i="1"/>
  <c r="Z114" i="1"/>
  <c r="AA115" i="1"/>
  <c r="Z115" i="1"/>
  <c r="AA116" i="1"/>
  <c r="Z116" i="1"/>
  <c r="AA117" i="1"/>
  <c r="Z117" i="1"/>
  <c r="Z118" i="1"/>
  <c r="Z119" i="1"/>
  <c r="Z120" i="1"/>
  <c r="Z121" i="1"/>
  <c r="Z122" i="1"/>
  <c r="AA123" i="1"/>
  <c r="Z123" i="1"/>
  <c r="AA124" i="1"/>
  <c r="Z124" i="1"/>
  <c r="AA125" i="1"/>
  <c r="Z125" i="1"/>
  <c r="AA126" i="1"/>
  <c r="Z126" i="1"/>
  <c r="AA127" i="1"/>
  <c r="Z127" i="1"/>
  <c r="AA128" i="1"/>
  <c r="Z128" i="1"/>
  <c r="AA129" i="1"/>
  <c r="Z129" i="1"/>
  <c r="Z130" i="1"/>
  <c r="Z131" i="1"/>
  <c r="AA132" i="1"/>
  <c r="Z132" i="1"/>
  <c r="AA133" i="1"/>
  <c r="Z133" i="1"/>
  <c r="AA134" i="1"/>
  <c r="Z134" i="1"/>
  <c r="Z135" i="1"/>
  <c r="Z136" i="1"/>
  <c r="Z137" i="1"/>
  <c r="Z138" i="1"/>
  <c r="Z139" i="1"/>
  <c r="AA140" i="1"/>
  <c r="Z140" i="1"/>
  <c r="Z141" i="1"/>
  <c r="AA142" i="1"/>
  <c r="Z142" i="1"/>
  <c r="Z143" i="1"/>
  <c r="Z144" i="1"/>
  <c r="AA145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AA157" i="1"/>
  <c r="Z157" i="1"/>
  <c r="AA158" i="1"/>
  <c r="Z158" i="1"/>
  <c r="AA159" i="1"/>
  <c r="Z159" i="1"/>
  <c r="AA160" i="1"/>
  <c r="Z160" i="1"/>
  <c r="AA161" i="1"/>
  <c r="Z161" i="1"/>
  <c r="Z162" i="1"/>
  <c r="Z163" i="1"/>
  <c r="AA164" i="1"/>
  <c r="Z164" i="1"/>
  <c r="AA165" i="1"/>
  <c r="Z165" i="1"/>
  <c r="AA166" i="1"/>
  <c r="Z166" i="1"/>
  <c r="AA167" i="1"/>
  <c r="Z167" i="1"/>
  <c r="AA168" i="1"/>
  <c r="Z168" i="1"/>
  <c r="AA169" i="1"/>
  <c r="Z169" i="1"/>
  <c r="AA170" i="1"/>
  <c r="Z170" i="1"/>
  <c r="Z171" i="1"/>
  <c r="AA172" i="1"/>
  <c r="Z172" i="1"/>
  <c r="AA173" i="1"/>
  <c r="Z173" i="1"/>
  <c r="AA174" i="1"/>
  <c r="Z174" i="1"/>
  <c r="AA175" i="1"/>
  <c r="Z175" i="1"/>
  <c r="AA176" i="1"/>
  <c r="Z176" i="1"/>
  <c r="AA177" i="1"/>
  <c r="Z177" i="1"/>
  <c r="AA178" i="1"/>
  <c r="Z178" i="1"/>
  <c r="Z179" i="1"/>
  <c r="AA180" i="1"/>
  <c r="Z180" i="1"/>
  <c r="AA181" i="1"/>
  <c r="Z181" i="1"/>
  <c r="Z182" i="1"/>
  <c r="Z183" i="1"/>
  <c r="Z184" i="1"/>
  <c r="AA185" i="1"/>
  <c r="Z185" i="1"/>
  <c r="AA186" i="1"/>
  <c r="Z186" i="1"/>
  <c r="AA187" i="1"/>
  <c r="Z187" i="1"/>
  <c r="AA188" i="1"/>
  <c r="Z188" i="1"/>
  <c r="Z189" i="1"/>
  <c r="Z190" i="1"/>
  <c r="Z191" i="1"/>
  <c r="Z192" i="1"/>
  <c r="AA193" i="1"/>
  <c r="Z193" i="1"/>
  <c r="AA194" i="1"/>
  <c r="Z194" i="1"/>
  <c r="AA195" i="1"/>
  <c r="Z195" i="1"/>
  <c r="Z196" i="1"/>
  <c r="Z197" i="1"/>
  <c r="Z198" i="1"/>
  <c r="Z199" i="1"/>
  <c r="Z200" i="1"/>
  <c r="Z201" i="1"/>
  <c r="AA202" i="1"/>
  <c r="Z202" i="1"/>
  <c r="AA203" i="1"/>
  <c r="Z203" i="1"/>
  <c r="AA204" i="1"/>
  <c r="Z204" i="1"/>
  <c r="AA205" i="1"/>
  <c r="Z205" i="1"/>
  <c r="AA206" i="1"/>
  <c r="Z206" i="1"/>
  <c r="AA207" i="1"/>
  <c r="Z207" i="1"/>
  <c r="AA208" i="1"/>
  <c r="Z208" i="1"/>
  <c r="AA209" i="1"/>
  <c r="Z209" i="1"/>
  <c r="AA210" i="1"/>
  <c r="Z210" i="1"/>
  <c r="AA211" i="1"/>
  <c r="Z211" i="1"/>
  <c r="Z212" i="1"/>
  <c r="AA213" i="1"/>
  <c r="Z213" i="1"/>
  <c r="AA214" i="1"/>
  <c r="Z214" i="1"/>
  <c r="AA215" i="1"/>
  <c r="Z215" i="1"/>
  <c r="Z216" i="1"/>
  <c r="Z217" i="1"/>
  <c r="AA218" i="1"/>
  <c r="Z218" i="1"/>
  <c r="AA219" i="1"/>
  <c r="Z219" i="1"/>
  <c r="AA220" i="1"/>
  <c r="Z220" i="1"/>
  <c r="Z221" i="1"/>
  <c r="AA222" i="1"/>
  <c r="Z222" i="1"/>
  <c r="AA223" i="1"/>
  <c r="Z223" i="1"/>
  <c r="Z224" i="1"/>
  <c r="Z225" i="1"/>
  <c r="Z226" i="1"/>
  <c r="Z227" i="1"/>
  <c r="Z228" i="1"/>
  <c r="Z229" i="1"/>
  <c r="Z230" i="1"/>
  <c r="AA231" i="1"/>
  <c r="Z231" i="1"/>
  <c r="AA232" i="1"/>
  <c r="Z232" i="1"/>
  <c r="Z233" i="1"/>
  <c r="AA234" i="1"/>
  <c r="Z234" i="1"/>
  <c r="Z235" i="1"/>
  <c r="AA236" i="1"/>
  <c r="Z236" i="1"/>
  <c r="Z237" i="1"/>
  <c r="Z238" i="1"/>
  <c r="Z239" i="1"/>
  <c r="AA240" i="1"/>
  <c r="Z240" i="1"/>
  <c r="AA241" i="1"/>
  <c r="Z241" i="1"/>
  <c r="AA242" i="1"/>
  <c r="Z242" i="1"/>
  <c r="Z243" i="1"/>
  <c r="AA244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AA265" i="1"/>
  <c r="Z265" i="1"/>
  <c r="Z266" i="1"/>
  <c r="AA267" i="1"/>
  <c r="Z267" i="1"/>
  <c r="Z268" i="1"/>
  <c r="Z269" i="1"/>
  <c r="AA270" i="1"/>
  <c r="Z270" i="1"/>
  <c r="Z271" i="1"/>
  <c r="Z272" i="1"/>
  <c r="AA273" i="1"/>
  <c r="Z273" i="1"/>
  <c r="Z274" i="1"/>
  <c r="Z275" i="1"/>
  <c r="Z276" i="1"/>
  <c r="AA277" i="1"/>
  <c r="Z277" i="1"/>
  <c r="Z278" i="1"/>
  <c r="AA279" i="1"/>
  <c r="Z279" i="1"/>
  <c r="Z280" i="1"/>
  <c r="Z281" i="1"/>
  <c r="AA282" i="1"/>
  <c r="Z282" i="1"/>
  <c r="Z283" i="1"/>
  <c r="AA284" i="1"/>
  <c r="Z284" i="1"/>
  <c r="AA285" i="1"/>
  <c r="Z285" i="1"/>
  <c r="AA286" i="1"/>
  <c r="Z286" i="1"/>
  <c r="AA287" i="1"/>
  <c r="Z287" i="1"/>
  <c r="AA288" i="1"/>
  <c r="Z288" i="1"/>
  <c r="AA289" i="1"/>
  <c r="Z289" i="1"/>
  <c r="AA290" i="1"/>
  <c r="Z290" i="1"/>
  <c r="AA291" i="1"/>
  <c r="Z291" i="1"/>
  <c r="AA292" i="1"/>
  <c r="Z292" i="1"/>
  <c r="AA293" i="1"/>
  <c r="Z293" i="1"/>
  <c r="Z294" i="1"/>
  <c r="AA295" i="1"/>
  <c r="Z295" i="1"/>
  <c r="AA296" i="1"/>
  <c r="Z296" i="1"/>
  <c r="AA297" i="1"/>
  <c r="Z297" i="1"/>
  <c r="AA298" i="1"/>
  <c r="Z298" i="1"/>
  <c r="AA299" i="1"/>
  <c r="Z299" i="1"/>
  <c r="AA300" i="1"/>
  <c r="Z300" i="1"/>
  <c r="AA301" i="1"/>
  <c r="Z301" i="1"/>
  <c r="AA302" i="1"/>
  <c r="Z302" i="1"/>
  <c r="AA303" i="1"/>
  <c r="Z303" i="1"/>
  <c r="AA304" i="1"/>
  <c r="Z304" i="1"/>
  <c r="AA305" i="1"/>
  <c r="Z305" i="1"/>
  <c r="AA306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AA322" i="1"/>
  <c r="Z322" i="1"/>
  <c r="Z323" i="1"/>
  <c r="AA324" i="1"/>
  <c r="Z324" i="1"/>
  <c r="AA325" i="1"/>
  <c r="Z325" i="1"/>
  <c r="AA326" i="1"/>
  <c r="Z326" i="1"/>
  <c r="Z327" i="1"/>
  <c r="AA328" i="1"/>
  <c r="Z328" i="1"/>
  <c r="AA329" i="1"/>
  <c r="Z329" i="1"/>
  <c r="AA330" i="1"/>
  <c r="Z330" i="1"/>
  <c r="Z331" i="1"/>
  <c r="Z332" i="1"/>
  <c r="Z333" i="1"/>
  <c r="AA334" i="1"/>
  <c r="Z334" i="1"/>
  <c r="Z335" i="1"/>
  <c r="Z336" i="1"/>
  <c r="Z337" i="1"/>
  <c r="Z338" i="1"/>
  <c r="Z339" i="1"/>
  <c r="Z340" i="1"/>
  <c r="AA341" i="1"/>
  <c r="Z341" i="1"/>
  <c r="AA342" i="1"/>
  <c r="Z342" i="1"/>
  <c r="AA343" i="1"/>
  <c r="Z343" i="1"/>
  <c r="Z344" i="1"/>
  <c r="Z345" i="1"/>
  <c r="Z346" i="1"/>
  <c r="Z347" i="1"/>
  <c r="AA348" i="1"/>
  <c r="Z348" i="1"/>
  <c r="AA349" i="1"/>
  <c r="Z349" i="1"/>
  <c r="AA350" i="1"/>
  <c r="Z350" i="1"/>
  <c r="AA351" i="1"/>
  <c r="Z351" i="1"/>
  <c r="AA352" i="1"/>
  <c r="Z352" i="1"/>
  <c r="Z353" i="1"/>
  <c r="AA354" i="1"/>
  <c r="Z354" i="1"/>
  <c r="AA355" i="1"/>
  <c r="Z355" i="1"/>
  <c r="AA356" i="1"/>
  <c r="Z356" i="1"/>
  <c r="AA357" i="1"/>
  <c r="Z357" i="1"/>
  <c r="AA358" i="1"/>
  <c r="Z358" i="1"/>
  <c r="C8" i="1"/>
  <c r="L8" i="1"/>
  <c r="M8" i="1"/>
  <c r="N8" i="1"/>
  <c r="O8" i="1"/>
  <c r="P8" i="1"/>
  <c r="Q8" i="1"/>
  <c r="R8" i="1"/>
  <c r="S8" i="1"/>
  <c r="W8" i="1"/>
  <c r="C9" i="1"/>
  <c r="L9" i="1"/>
  <c r="M9" i="1"/>
  <c r="N9" i="1"/>
  <c r="O9" i="1"/>
  <c r="P9" i="1"/>
  <c r="Q9" i="1"/>
  <c r="R9" i="1"/>
  <c r="S9" i="1"/>
  <c r="W9" i="1"/>
  <c r="C10" i="1"/>
  <c r="L10" i="1"/>
  <c r="M10" i="1"/>
  <c r="N10" i="1"/>
  <c r="O10" i="1"/>
  <c r="P10" i="1"/>
  <c r="Q10" i="1"/>
  <c r="R10" i="1"/>
  <c r="S10" i="1"/>
  <c r="W10" i="1"/>
  <c r="C11" i="1"/>
  <c r="L11" i="1"/>
  <c r="M11" i="1"/>
  <c r="N11" i="1"/>
  <c r="O11" i="1"/>
  <c r="P11" i="1"/>
  <c r="Q11" i="1"/>
  <c r="R11" i="1"/>
  <c r="S11" i="1"/>
  <c r="W11" i="1"/>
  <c r="C12" i="1"/>
  <c r="L12" i="1"/>
  <c r="M12" i="1"/>
  <c r="N12" i="1"/>
  <c r="O12" i="1"/>
  <c r="P12" i="1"/>
  <c r="Q12" i="1"/>
  <c r="R12" i="1"/>
  <c r="S12" i="1"/>
  <c r="W12" i="1"/>
  <c r="C13" i="1"/>
  <c r="L13" i="1"/>
  <c r="M13" i="1"/>
  <c r="N13" i="1"/>
  <c r="O13" i="1"/>
  <c r="P13" i="1"/>
  <c r="Q13" i="1"/>
  <c r="R13" i="1"/>
  <c r="S13" i="1"/>
  <c r="W13" i="1"/>
  <c r="C14" i="1"/>
  <c r="L14" i="1"/>
  <c r="M14" i="1"/>
  <c r="N14" i="1"/>
  <c r="O14" i="1"/>
  <c r="P14" i="1"/>
  <c r="Q14" i="1"/>
  <c r="R14" i="1"/>
  <c r="S14" i="1"/>
  <c r="W14" i="1"/>
  <c r="C15" i="1"/>
  <c r="L15" i="1"/>
  <c r="M15" i="1"/>
  <c r="N15" i="1"/>
  <c r="O15" i="1"/>
  <c r="P15" i="1"/>
  <c r="Q15" i="1"/>
  <c r="R15" i="1"/>
  <c r="S15" i="1"/>
  <c r="W15" i="1"/>
  <c r="C16" i="1"/>
  <c r="L16" i="1"/>
  <c r="M16" i="1"/>
  <c r="N16" i="1"/>
  <c r="O16" i="1"/>
  <c r="P16" i="1"/>
  <c r="Q16" i="1"/>
  <c r="R16" i="1"/>
  <c r="S16" i="1"/>
  <c r="W16" i="1"/>
  <c r="C17" i="1"/>
  <c r="L17" i="1"/>
  <c r="M17" i="1"/>
  <c r="N17" i="1"/>
  <c r="O17" i="1"/>
  <c r="P17" i="1"/>
  <c r="Q17" i="1"/>
  <c r="R17" i="1"/>
  <c r="S17" i="1"/>
  <c r="W17" i="1"/>
  <c r="C18" i="1"/>
  <c r="L18" i="1"/>
  <c r="M18" i="1"/>
  <c r="N18" i="1"/>
  <c r="O18" i="1"/>
  <c r="P18" i="1"/>
  <c r="Q18" i="1"/>
  <c r="R18" i="1"/>
  <c r="S18" i="1"/>
  <c r="W18" i="1"/>
  <c r="C19" i="1"/>
  <c r="L19" i="1"/>
  <c r="M19" i="1"/>
  <c r="N19" i="1"/>
  <c r="O19" i="1"/>
  <c r="P19" i="1"/>
  <c r="Q19" i="1"/>
  <c r="R19" i="1"/>
  <c r="S19" i="1"/>
  <c r="W19" i="1"/>
  <c r="C20" i="1"/>
  <c r="L20" i="1"/>
  <c r="M20" i="1"/>
  <c r="N20" i="1"/>
  <c r="O20" i="1"/>
  <c r="P20" i="1"/>
  <c r="Q20" i="1"/>
  <c r="R20" i="1"/>
  <c r="S20" i="1"/>
  <c r="W20" i="1"/>
  <c r="C21" i="1"/>
  <c r="L21" i="1"/>
  <c r="M21" i="1"/>
  <c r="N21" i="1"/>
  <c r="O21" i="1"/>
  <c r="P21" i="1"/>
  <c r="Q21" i="1"/>
  <c r="R21" i="1"/>
  <c r="S21" i="1"/>
  <c r="W21" i="1"/>
  <c r="C22" i="1"/>
  <c r="L22" i="1"/>
  <c r="M22" i="1"/>
  <c r="N22" i="1"/>
  <c r="O22" i="1"/>
  <c r="P22" i="1"/>
  <c r="Q22" i="1"/>
  <c r="R22" i="1"/>
  <c r="S22" i="1"/>
  <c r="W22" i="1"/>
  <c r="C23" i="1"/>
  <c r="L23" i="1"/>
  <c r="M23" i="1"/>
  <c r="N23" i="1"/>
  <c r="O23" i="1"/>
  <c r="P23" i="1"/>
  <c r="Q23" i="1"/>
  <c r="R23" i="1"/>
  <c r="S23" i="1"/>
  <c r="W23" i="1"/>
  <c r="C24" i="1"/>
  <c r="L24" i="1"/>
  <c r="M24" i="1"/>
  <c r="N24" i="1"/>
  <c r="O24" i="1"/>
  <c r="P24" i="1"/>
  <c r="Q24" i="1"/>
  <c r="R24" i="1"/>
  <c r="S24" i="1"/>
  <c r="W24" i="1"/>
  <c r="C25" i="1"/>
  <c r="L25" i="1"/>
  <c r="M25" i="1"/>
  <c r="N25" i="1"/>
  <c r="O25" i="1"/>
  <c r="P25" i="1"/>
  <c r="Q25" i="1"/>
  <c r="R25" i="1"/>
  <c r="S25" i="1"/>
  <c r="W25" i="1"/>
  <c r="C26" i="1"/>
  <c r="L26" i="1"/>
  <c r="M26" i="1"/>
  <c r="N26" i="1"/>
  <c r="O26" i="1"/>
  <c r="P26" i="1"/>
  <c r="Q26" i="1"/>
  <c r="R26" i="1"/>
  <c r="S26" i="1"/>
  <c r="W26" i="1"/>
  <c r="C27" i="1"/>
  <c r="L27" i="1"/>
  <c r="M27" i="1"/>
  <c r="N27" i="1"/>
  <c r="O27" i="1"/>
  <c r="P27" i="1"/>
  <c r="Q27" i="1"/>
  <c r="R27" i="1"/>
  <c r="S27" i="1"/>
  <c r="W27" i="1"/>
  <c r="C28" i="1"/>
  <c r="L28" i="1"/>
  <c r="M28" i="1"/>
  <c r="N28" i="1"/>
  <c r="O28" i="1"/>
  <c r="P28" i="1"/>
  <c r="Q28" i="1"/>
  <c r="R28" i="1"/>
  <c r="S28" i="1"/>
  <c r="W28" i="1"/>
  <c r="C29" i="1"/>
  <c r="L29" i="1"/>
  <c r="M29" i="1"/>
  <c r="N29" i="1"/>
  <c r="O29" i="1"/>
  <c r="P29" i="1"/>
  <c r="Q29" i="1"/>
  <c r="R29" i="1"/>
  <c r="S29" i="1"/>
  <c r="W29" i="1"/>
  <c r="C30" i="1"/>
  <c r="L30" i="1"/>
  <c r="M30" i="1"/>
  <c r="N30" i="1"/>
  <c r="O30" i="1"/>
  <c r="P30" i="1"/>
  <c r="Q30" i="1"/>
  <c r="R30" i="1"/>
  <c r="S30" i="1"/>
  <c r="W30" i="1"/>
  <c r="C31" i="1"/>
  <c r="L31" i="1"/>
  <c r="M31" i="1"/>
  <c r="N31" i="1"/>
  <c r="O31" i="1"/>
  <c r="P31" i="1"/>
  <c r="Q31" i="1"/>
  <c r="R31" i="1"/>
  <c r="S31" i="1"/>
  <c r="W31" i="1"/>
  <c r="C32" i="1"/>
  <c r="L32" i="1"/>
  <c r="M32" i="1"/>
  <c r="N32" i="1"/>
  <c r="O32" i="1"/>
  <c r="P32" i="1"/>
  <c r="Q32" i="1"/>
  <c r="R32" i="1"/>
  <c r="S32" i="1"/>
  <c r="W32" i="1"/>
  <c r="C33" i="1"/>
  <c r="L33" i="1"/>
  <c r="M33" i="1"/>
  <c r="N33" i="1"/>
  <c r="O33" i="1"/>
  <c r="P33" i="1"/>
  <c r="Q33" i="1"/>
  <c r="R33" i="1"/>
  <c r="S33" i="1"/>
  <c r="W33" i="1"/>
  <c r="C34" i="1"/>
  <c r="L34" i="1"/>
  <c r="M34" i="1"/>
  <c r="N34" i="1"/>
  <c r="O34" i="1"/>
  <c r="P34" i="1"/>
  <c r="Q34" i="1"/>
  <c r="R34" i="1"/>
  <c r="S34" i="1"/>
  <c r="W34" i="1"/>
  <c r="C35" i="1"/>
  <c r="L35" i="1"/>
  <c r="M35" i="1"/>
  <c r="N35" i="1"/>
  <c r="O35" i="1"/>
  <c r="P35" i="1"/>
  <c r="Q35" i="1"/>
  <c r="R35" i="1"/>
  <c r="S35" i="1"/>
  <c r="W35" i="1"/>
  <c r="C36" i="1"/>
  <c r="L36" i="1"/>
  <c r="M36" i="1"/>
  <c r="N36" i="1"/>
  <c r="O36" i="1"/>
  <c r="P36" i="1"/>
  <c r="Q36" i="1"/>
  <c r="R36" i="1"/>
  <c r="S36" i="1"/>
  <c r="W36" i="1"/>
  <c r="C37" i="1"/>
  <c r="L37" i="1"/>
  <c r="M37" i="1"/>
  <c r="N37" i="1"/>
  <c r="O37" i="1"/>
  <c r="P37" i="1"/>
  <c r="Q37" i="1"/>
  <c r="R37" i="1"/>
  <c r="S37" i="1"/>
  <c r="W37" i="1"/>
  <c r="C38" i="1"/>
  <c r="L38" i="1"/>
  <c r="M38" i="1"/>
  <c r="N38" i="1"/>
  <c r="O38" i="1"/>
  <c r="P38" i="1"/>
  <c r="Q38" i="1"/>
  <c r="R38" i="1"/>
  <c r="S38" i="1"/>
  <c r="W38" i="1"/>
  <c r="C39" i="1"/>
  <c r="L39" i="1"/>
  <c r="M39" i="1"/>
  <c r="N39" i="1"/>
  <c r="O39" i="1"/>
  <c r="P39" i="1"/>
  <c r="Q39" i="1"/>
  <c r="R39" i="1"/>
  <c r="S39" i="1"/>
  <c r="W39" i="1"/>
  <c r="C40" i="1"/>
  <c r="L40" i="1"/>
  <c r="M40" i="1"/>
  <c r="N40" i="1"/>
  <c r="O40" i="1"/>
  <c r="P40" i="1"/>
  <c r="Q40" i="1"/>
  <c r="R40" i="1"/>
  <c r="S40" i="1"/>
  <c r="W40" i="1"/>
  <c r="C41" i="1"/>
  <c r="L41" i="1"/>
  <c r="M41" i="1"/>
  <c r="N41" i="1"/>
  <c r="O41" i="1"/>
  <c r="P41" i="1"/>
  <c r="Q41" i="1"/>
  <c r="R41" i="1"/>
  <c r="S41" i="1"/>
  <c r="W41" i="1"/>
  <c r="C42" i="1"/>
  <c r="L42" i="1"/>
  <c r="M42" i="1"/>
  <c r="N42" i="1"/>
  <c r="O42" i="1"/>
  <c r="P42" i="1"/>
  <c r="Q42" i="1"/>
  <c r="R42" i="1"/>
  <c r="S42" i="1"/>
  <c r="W42" i="1"/>
  <c r="C43" i="1"/>
  <c r="L43" i="1"/>
  <c r="M43" i="1"/>
  <c r="N43" i="1"/>
  <c r="O43" i="1"/>
  <c r="P43" i="1"/>
  <c r="Q43" i="1"/>
  <c r="R43" i="1"/>
  <c r="S43" i="1"/>
  <c r="W43" i="1"/>
  <c r="C44" i="1"/>
  <c r="L44" i="1"/>
  <c r="M44" i="1"/>
  <c r="N44" i="1"/>
  <c r="O44" i="1"/>
  <c r="P44" i="1"/>
  <c r="Q44" i="1"/>
  <c r="R44" i="1"/>
  <c r="S44" i="1"/>
  <c r="W44" i="1"/>
  <c r="C45" i="1"/>
  <c r="L45" i="1"/>
  <c r="M45" i="1"/>
  <c r="N45" i="1"/>
  <c r="O45" i="1"/>
  <c r="P45" i="1"/>
  <c r="Q45" i="1"/>
  <c r="R45" i="1"/>
  <c r="S45" i="1"/>
  <c r="W45" i="1"/>
  <c r="C46" i="1"/>
  <c r="L46" i="1"/>
  <c r="M46" i="1"/>
  <c r="N46" i="1"/>
  <c r="O46" i="1"/>
  <c r="P46" i="1"/>
  <c r="Q46" i="1"/>
  <c r="R46" i="1"/>
  <c r="S46" i="1"/>
  <c r="W46" i="1"/>
  <c r="C47" i="1"/>
  <c r="L47" i="1"/>
  <c r="M47" i="1"/>
  <c r="N47" i="1"/>
  <c r="O47" i="1"/>
  <c r="P47" i="1"/>
  <c r="Q47" i="1"/>
  <c r="R47" i="1"/>
  <c r="S47" i="1"/>
  <c r="W47" i="1"/>
  <c r="C48" i="1"/>
  <c r="L48" i="1"/>
  <c r="M48" i="1"/>
  <c r="N48" i="1"/>
  <c r="O48" i="1"/>
  <c r="P48" i="1"/>
  <c r="Q48" i="1"/>
  <c r="R48" i="1"/>
  <c r="S48" i="1"/>
  <c r="W48" i="1"/>
  <c r="C49" i="1"/>
  <c r="L49" i="1"/>
  <c r="M49" i="1"/>
  <c r="N49" i="1"/>
  <c r="O49" i="1"/>
  <c r="P49" i="1"/>
  <c r="Q49" i="1"/>
  <c r="R49" i="1"/>
  <c r="S49" i="1"/>
  <c r="W49" i="1"/>
  <c r="C50" i="1"/>
  <c r="L50" i="1"/>
  <c r="M50" i="1"/>
  <c r="N50" i="1"/>
  <c r="O50" i="1"/>
  <c r="P50" i="1"/>
  <c r="Q50" i="1"/>
  <c r="R50" i="1"/>
  <c r="S50" i="1"/>
  <c r="W50" i="1"/>
  <c r="C51" i="1"/>
  <c r="L51" i="1"/>
  <c r="M51" i="1"/>
  <c r="N51" i="1"/>
  <c r="O51" i="1"/>
  <c r="P51" i="1"/>
  <c r="Q51" i="1"/>
  <c r="R51" i="1"/>
  <c r="S51" i="1"/>
  <c r="W51" i="1"/>
  <c r="C52" i="1"/>
  <c r="L52" i="1"/>
  <c r="M52" i="1"/>
  <c r="N52" i="1"/>
  <c r="O52" i="1"/>
  <c r="P52" i="1"/>
  <c r="Q52" i="1"/>
  <c r="R52" i="1"/>
  <c r="S52" i="1"/>
  <c r="W52" i="1"/>
  <c r="C53" i="1"/>
  <c r="L53" i="1"/>
  <c r="M53" i="1"/>
  <c r="N53" i="1"/>
  <c r="O53" i="1"/>
  <c r="P53" i="1"/>
  <c r="Q53" i="1"/>
  <c r="R53" i="1"/>
  <c r="S53" i="1"/>
  <c r="W53" i="1"/>
  <c r="C54" i="1"/>
  <c r="L54" i="1"/>
  <c r="M54" i="1"/>
  <c r="N54" i="1"/>
  <c r="O54" i="1"/>
  <c r="P54" i="1"/>
  <c r="Q54" i="1"/>
  <c r="R54" i="1"/>
  <c r="S54" i="1"/>
  <c r="W54" i="1"/>
  <c r="C55" i="1"/>
  <c r="L55" i="1"/>
  <c r="M55" i="1"/>
  <c r="N55" i="1"/>
  <c r="O55" i="1"/>
  <c r="P55" i="1"/>
  <c r="Q55" i="1"/>
  <c r="R55" i="1"/>
  <c r="S55" i="1"/>
  <c r="W55" i="1"/>
  <c r="C56" i="1"/>
  <c r="L56" i="1"/>
  <c r="M56" i="1"/>
  <c r="N56" i="1"/>
  <c r="O56" i="1"/>
  <c r="P56" i="1"/>
  <c r="Q56" i="1"/>
  <c r="R56" i="1"/>
  <c r="S56" i="1"/>
  <c r="W56" i="1"/>
  <c r="C57" i="1"/>
  <c r="L57" i="1"/>
  <c r="M57" i="1"/>
  <c r="N57" i="1"/>
  <c r="O57" i="1"/>
  <c r="P57" i="1"/>
  <c r="Q57" i="1"/>
  <c r="R57" i="1"/>
  <c r="S57" i="1"/>
  <c r="W57" i="1"/>
  <c r="C58" i="1"/>
  <c r="L58" i="1"/>
  <c r="M58" i="1"/>
  <c r="N58" i="1"/>
  <c r="O58" i="1"/>
  <c r="P58" i="1"/>
  <c r="Q58" i="1"/>
  <c r="R58" i="1"/>
  <c r="S58" i="1"/>
  <c r="W58" i="1"/>
  <c r="C59" i="1"/>
  <c r="L59" i="1"/>
  <c r="M59" i="1"/>
  <c r="N59" i="1"/>
  <c r="O59" i="1"/>
  <c r="P59" i="1"/>
  <c r="Q59" i="1"/>
  <c r="R59" i="1"/>
  <c r="S59" i="1"/>
  <c r="W59" i="1"/>
  <c r="C60" i="1"/>
  <c r="L60" i="1"/>
  <c r="M60" i="1"/>
  <c r="N60" i="1"/>
  <c r="O60" i="1"/>
  <c r="P60" i="1"/>
  <c r="Q60" i="1"/>
  <c r="R60" i="1"/>
  <c r="S60" i="1"/>
  <c r="W60" i="1"/>
  <c r="C61" i="1"/>
  <c r="L61" i="1"/>
  <c r="M61" i="1"/>
  <c r="N61" i="1"/>
  <c r="O61" i="1"/>
  <c r="P61" i="1"/>
  <c r="Q61" i="1"/>
  <c r="R61" i="1"/>
  <c r="S61" i="1"/>
  <c r="W61" i="1"/>
  <c r="C62" i="1"/>
  <c r="L62" i="1"/>
  <c r="M62" i="1"/>
  <c r="N62" i="1"/>
  <c r="O62" i="1"/>
  <c r="P62" i="1"/>
  <c r="Q62" i="1"/>
  <c r="R62" i="1"/>
  <c r="S62" i="1"/>
  <c r="W62" i="1"/>
  <c r="C63" i="1"/>
  <c r="L63" i="1"/>
  <c r="M63" i="1"/>
  <c r="N63" i="1"/>
  <c r="O63" i="1"/>
  <c r="P63" i="1"/>
  <c r="Q63" i="1"/>
  <c r="R63" i="1"/>
  <c r="S63" i="1"/>
  <c r="W63" i="1"/>
  <c r="C64" i="1"/>
  <c r="L64" i="1"/>
  <c r="M64" i="1"/>
  <c r="N64" i="1"/>
  <c r="O64" i="1"/>
  <c r="P64" i="1"/>
  <c r="Q64" i="1"/>
  <c r="R64" i="1"/>
  <c r="S64" i="1"/>
  <c r="W64" i="1"/>
  <c r="C65" i="1"/>
  <c r="L65" i="1"/>
  <c r="M65" i="1"/>
  <c r="N65" i="1"/>
  <c r="O65" i="1"/>
  <c r="P65" i="1"/>
  <c r="Q65" i="1"/>
  <c r="R65" i="1"/>
  <c r="S65" i="1"/>
  <c r="W65" i="1"/>
  <c r="C66" i="1"/>
  <c r="L66" i="1"/>
  <c r="M66" i="1"/>
  <c r="N66" i="1"/>
  <c r="O66" i="1"/>
  <c r="P66" i="1"/>
  <c r="Q66" i="1"/>
  <c r="R66" i="1"/>
  <c r="S66" i="1"/>
  <c r="W66" i="1"/>
  <c r="C67" i="1"/>
  <c r="L67" i="1"/>
  <c r="M67" i="1"/>
  <c r="N67" i="1"/>
  <c r="O67" i="1"/>
  <c r="P67" i="1"/>
  <c r="Q67" i="1"/>
  <c r="R67" i="1"/>
  <c r="S67" i="1"/>
  <c r="W67" i="1"/>
  <c r="C68" i="1"/>
  <c r="L68" i="1"/>
  <c r="M68" i="1"/>
  <c r="N68" i="1"/>
  <c r="O68" i="1"/>
  <c r="P68" i="1"/>
  <c r="Q68" i="1"/>
  <c r="R68" i="1"/>
  <c r="S68" i="1"/>
  <c r="W68" i="1"/>
  <c r="C69" i="1"/>
  <c r="L69" i="1"/>
  <c r="M69" i="1"/>
  <c r="N69" i="1"/>
  <c r="O69" i="1"/>
  <c r="P69" i="1"/>
  <c r="Q69" i="1"/>
  <c r="R69" i="1"/>
  <c r="S69" i="1"/>
  <c r="W69" i="1"/>
  <c r="C70" i="1"/>
  <c r="L70" i="1"/>
  <c r="M70" i="1"/>
  <c r="N70" i="1"/>
  <c r="O70" i="1"/>
  <c r="P70" i="1"/>
  <c r="Q70" i="1"/>
  <c r="R70" i="1"/>
  <c r="S70" i="1"/>
  <c r="W70" i="1"/>
  <c r="C71" i="1"/>
  <c r="L71" i="1"/>
  <c r="M71" i="1"/>
  <c r="N71" i="1"/>
  <c r="O71" i="1"/>
  <c r="P71" i="1"/>
  <c r="Q71" i="1"/>
  <c r="R71" i="1"/>
  <c r="S71" i="1"/>
  <c r="W71" i="1"/>
  <c r="C72" i="1"/>
  <c r="L72" i="1"/>
  <c r="M72" i="1"/>
  <c r="N72" i="1"/>
  <c r="O72" i="1"/>
  <c r="P72" i="1"/>
  <c r="Q72" i="1"/>
  <c r="R72" i="1"/>
  <c r="S72" i="1"/>
  <c r="W72" i="1"/>
  <c r="C73" i="1"/>
  <c r="L73" i="1"/>
  <c r="M73" i="1"/>
  <c r="N73" i="1"/>
  <c r="O73" i="1"/>
  <c r="P73" i="1"/>
  <c r="Q73" i="1"/>
  <c r="R73" i="1"/>
  <c r="S73" i="1"/>
  <c r="W73" i="1"/>
  <c r="C74" i="1"/>
  <c r="L74" i="1"/>
  <c r="M74" i="1"/>
  <c r="N74" i="1"/>
  <c r="O74" i="1"/>
  <c r="P74" i="1"/>
  <c r="Q74" i="1"/>
  <c r="R74" i="1"/>
  <c r="S74" i="1"/>
  <c r="W74" i="1"/>
  <c r="C75" i="1"/>
  <c r="L75" i="1"/>
  <c r="M75" i="1"/>
  <c r="N75" i="1"/>
  <c r="O75" i="1"/>
  <c r="P75" i="1"/>
  <c r="Q75" i="1"/>
  <c r="R75" i="1"/>
  <c r="S75" i="1"/>
  <c r="W75" i="1"/>
  <c r="C76" i="1"/>
  <c r="L76" i="1"/>
  <c r="M76" i="1"/>
  <c r="N76" i="1"/>
  <c r="O76" i="1"/>
  <c r="P76" i="1"/>
  <c r="Q76" i="1"/>
  <c r="R76" i="1"/>
  <c r="S76" i="1"/>
  <c r="W76" i="1"/>
  <c r="C77" i="1"/>
  <c r="L77" i="1"/>
  <c r="M77" i="1"/>
  <c r="N77" i="1"/>
  <c r="O77" i="1"/>
  <c r="P77" i="1"/>
  <c r="Q77" i="1"/>
  <c r="R77" i="1"/>
  <c r="S77" i="1"/>
  <c r="W77" i="1"/>
  <c r="C78" i="1"/>
  <c r="L78" i="1"/>
  <c r="M78" i="1"/>
  <c r="N78" i="1"/>
  <c r="O78" i="1"/>
  <c r="P78" i="1"/>
  <c r="Q78" i="1"/>
  <c r="R78" i="1"/>
  <c r="S78" i="1"/>
  <c r="W78" i="1"/>
  <c r="C79" i="1"/>
  <c r="L79" i="1"/>
  <c r="M79" i="1"/>
  <c r="N79" i="1"/>
  <c r="O79" i="1"/>
  <c r="P79" i="1"/>
  <c r="Q79" i="1"/>
  <c r="R79" i="1"/>
  <c r="S79" i="1"/>
  <c r="W79" i="1"/>
  <c r="C80" i="1"/>
  <c r="L80" i="1"/>
  <c r="M80" i="1"/>
  <c r="N80" i="1"/>
  <c r="O80" i="1"/>
  <c r="P80" i="1"/>
  <c r="Q80" i="1"/>
  <c r="R80" i="1"/>
  <c r="S80" i="1"/>
  <c r="W80" i="1"/>
  <c r="C81" i="1"/>
  <c r="L81" i="1"/>
  <c r="M81" i="1"/>
  <c r="N81" i="1"/>
  <c r="O81" i="1"/>
  <c r="P81" i="1"/>
  <c r="Q81" i="1"/>
  <c r="R81" i="1"/>
  <c r="S81" i="1"/>
  <c r="W81" i="1"/>
  <c r="C82" i="1"/>
  <c r="L82" i="1"/>
  <c r="M82" i="1"/>
  <c r="N82" i="1"/>
  <c r="O82" i="1"/>
  <c r="P82" i="1"/>
  <c r="Q82" i="1"/>
  <c r="R82" i="1"/>
  <c r="S82" i="1"/>
  <c r="W82" i="1"/>
  <c r="C83" i="1"/>
  <c r="L83" i="1"/>
  <c r="M83" i="1"/>
  <c r="N83" i="1"/>
  <c r="O83" i="1"/>
  <c r="P83" i="1"/>
  <c r="Q83" i="1"/>
  <c r="R83" i="1"/>
  <c r="S83" i="1"/>
  <c r="W83" i="1"/>
  <c r="C84" i="1"/>
  <c r="L84" i="1"/>
  <c r="M84" i="1"/>
  <c r="N84" i="1"/>
  <c r="O84" i="1"/>
  <c r="P84" i="1"/>
  <c r="Q84" i="1"/>
  <c r="R84" i="1"/>
  <c r="S84" i="1"/>
  <c r="W84" i="1"/>
  <c r="C85" i="1"/>
  <c r="L85" i="1"/>
  <c r="M85" i="1"/>
  <c r="N85" i="1"/>
  <c r="O85" i="1"/>
  <c r="P85" i="1"/>
  <c r="Q85" i="1"/>
  <c r="R85" i="1"/>
  <c r="S85" i="1"/>
  <c r="W85" i="1"/>
  <c r="C86" i="1"/>
  <c r="L86" i="1"/>
  <c r="M86" i="1"/>
  <c r="N86" i="1"/>
  <c r="O86" i="1"/>
  <c r="P86" i="1"/>
  <c r="Q86" i="1"/>
  <c r="R86" i="1"/>
  <c r="S86" i="1"/>
  <c r="W86" i="1"/>
  <c r="C87" i="1"/>
  <c r="L87" i="1"/>
  <c r="M87" i="1"/>
  <c r="N87" i="1"/>
  <c r="O87" i="1"/>
  <c r="P87" i="1"/>
  <c r="Q87" i="1"/>
  <c r="R87" i="1"/>
  <c r="S87" i="1"/>
  <c r="W87" i="1"/>
  <c r="C88" i="1"/>
  <c r="L88" i="1"/>
  <c r="M88" i="1"/>
  <c r="N88" i="1"/>
  <c r="O88" i="1"/>
  <c r="P88" i="1"/>
  <c r="Q88" i="1"/>
  <c r="R88" i="1"/>
  <c r="S88" i="1"/>
  <c r="W88" i="1"/>
  <c r="C89" i="1"/>
  <c r="L89" i="1"/>
  <c r="M89" i="1"/>
  <c r="N89" i="1"/>
  <c r="O89" i="1"/>
  <c r="P89" i="1"/>
  <c r="Q89" i="1"/>
  <c r="R89" i="1"/>
  <c r="S89" i="1"/>
  <c r="W89" i="1"/>
  <c r="C90" i="1"/>
  <c r="L90" i="1"/>
  <c r="M90" i="1"/>
  <c r="N90" i="1"/>
  <c r="O90" i="1"/>
  <c r="P90" i="1"/>
  <c r="Q90" i="1"/>
  <c r="R90" i="1"/>
  <c r="S90" i="1"/>
  <c r="W90" i="1"/>
  <c r="C91" i="1"/>
  <c r="L91" i="1"/>
  <c r="M91" i="1"/>
  <c r="N91" i="1"/>
  <c r="O91" i="1"/>
  <c r="P91" i="1"/>
  <c r="Q91" i="1"/>
  <c r="R91" i="1"/>
  <c r="S91" i="1"/>
  <c r="W91" i="1"/>
  <c r="L92" i="1"/>
  <c r="M92" i="1"/>
  <c r="N92" i="1"/>
  <c r="O92" i="1"/>
  <c r="P92" i="1"/>
  <c r="Q92" i="1"/>
  <c r="R92" i="1"/>
  <c r="S92" i="1"/>
  <c r="W92" i="1"/>
  <c r="L93" i="1"/>
  <c r="M93" i="1"/>
  <c r="N93" i="1"/>
  <c r="O93" i="1"/>
  <c r="P93" i="1"/>
  <c r="Q93" i="1"/>
  <c r="R93" i="1"/>
  <c r="S93" i="1"/>
  <c r="W93" i="1"/>
  <c r="C94" i="1"/>
  <c r="L94" i="1"/>
  <c r="M94" i="1"/>
  <c r="N94" i="1"/>
  <c r="O94" i="1"/>
  <c r="P94" i="1"/>
  <c r="Q94" i="1"/>
  <c r="R94" i="1"/>
  <c r="S94" i="1"/>
  <c r="W94" i="1"/>
  <c r="C95" i="1"/>
  <c r="L95" i="1"/>
  <c r="M95" i="1"/>
  <c r="N95" i="1"/>
  <c r="O95" i="1"/>
  <c r="P95" i="1"/>
  <c r="Q95" i="1"/>
  <c r="R95" i="1"/>
  <c r="S95" i="1"/>
  <c r="W95" i="1"/>
  <c r="C96" i="1"/>
  <c r="L96" i="1"/>
  <c r="M96" i="1"/>
  <c r="N96" i="1"/>
  <c r="O96" i="1"/>
  <c r="P96" i="1"/>
  <c r="Q96" i="1"/>
  <c r="R96" i="1"/>
  <c r="S96" i="1"/>
  <c r="W96" i="1"/>
  <c r="C97" i="1"/>
  <c r="L97" i="1"/>
  <c r="M97" i="1"/>
  <c r="N97" i="1"/>
  <c r="O97" i="1"/>
  <c r="P97" i="1"/>
  <c r="Q97" i="1"/>
  <c r="R97" i="1"/>
  <c r="S97" i="1"/>
  <c r="W97" i="1"/>
  <c r="C98" i="1"/>
  <c r="L98" i="1"/>
  <c r="M98" i="1"/>
  <c r="N98" i="1"/>
  <c r="O98" i="1"/>
  <c r="P98" i="1"/>
  <c r="Q98" i="1"/>
  <c r="R98" i="1"/>
  <c r="S98" i="1"/>
  <c r="W98" i="1"/>
  <c r="C99" i="1"/>
  <c r="L99" i="1"/>
  <c r="M99" i="1"/>
  <c r="N99" i="1"/>
  <c r="O99" i="1"/>
  <c r="P99" i="1"/>
  <c r="Q99" i="1"/>
  <c r="R99" i="1"/>
  <c r="S99" i="1"/>
  <c r="W99" i="1"/>
  <c r="C100" i="1"/>
  <c r="L100" i="1"/>
  <c r="M100" i="1"/>
  <c r="N100" i="1"/>
  <c r="O100" i="1"/>
  <c r="P100" i="1"/>
  <c r="Q100" i="1"/>
  <c r="R100" i="1"/>
  <c r="S100" i="1"/>
  <c r="W100" i="1"/>
  <c r="C101" i="1"/>
  <c r="L101" i="1"/>
  <c r="M101" i="1"/>
  <c r="N101" i="1"/>
  <c r="O101" i="1"/>
  <c r="P101" i="1"/>
  <c r="Q101" i="1"/>
  <c r="R101" i="1"/>
  <c r="S101" i="1"/>
  <c r="W101" i="1"/>
  <c r="C102" i="1"/>
  <c r="L102" i="1"/>
  <c r="M102" i="1"/>
  <c r="N102" i="1"/>
  <c r="O102" i="1"/>
  <c r="P102" i="1"/>
  <c r="Q102" i="1"/>
  <c r="R102" i="1"/>
  <c r="S102" i="1"/>
  <c r="W102" i="1"/>
  <c r="C103" i="1"/>
  <c r="L103" i="1"/>
  <c r="M103" i="1"/>
  <c r="N103" i="1"/>
  <c r="O103" i="1"/>
  <c r="P103" i="1"/>
  <c r="Q103" i="1"/>
  <c r="R103" i="1"/>
  <c r="S103" i="1"/>
  <c r="W103" i="1"/>
  <c r="C104" i="1"/>
  <c r="L104" i="1"/>
  <c r="M104" i="1"/>
  <c r="N104" i="1"/>
  <c r="O104" i="1"/>
  <c r="P104" i="1"/>
  <c r="Q104" i="1"/>
  <c r="R104" i="1"/>
  <c r="S104" i="1"/>
  <c r="W104" i="1"/>
  <c r="C105" i="1"/>
  <c r="L105" i="1"/>
  <c r="M105" i="1"/>
  <c r="N105" i="1"/>
  <c r="O105" i="1"/>
  <c r="P105" i="1"/>
  <c r="Q105" i="1"/>
  <c r="R105" i="1"/>
  <c r="S105" i="1"/>
  <c r="W105" i="1"/>
  <c r="C106" i="1"/>
  <c r="L106" i="1"/>
  <c r="M106" i="1"/>
  <c r="N106" i="1"/>
  <c r="O106" i="1"/>
  <c r="P106" i="1"/>
  <c r="Q106" i="1"/>
  <c r="R106" i="1"/>
  <c r="S106" i="1"/>
  <c r="W106" i="1"/>
  <c r="C107" i="1"/>
  <c r="L107" i="1"/>
  <c r="M107" i="1"/>
  <c r="N107" i="1"/>
  <c r="O107" i="1"/>
  <c r="P107" i="1"/>
  <c r="Q107" i="1"/>
  <c r="R107" i="1"/>
  <c r="S107" i="1"/>
  <c r="W107" i="1"/>
  <c r="C108" i="1"/>
  <c r="L108" i="1"/>
  <c r="M108" i="1"/>
  <c r="N108" i="1"/>
  <c r="O108" i="1"/>
  <c r="P108" i="1"/>
  <c r="Q108" i="1"/>
  <c r="R108" i="1"/>
  <c r="S108" i="1"/>
  <c r="W108" i="1"/>
  <c r="C109" i="1"/>
  <c r="L109" i="1"/>
  <c r="M109" i="1"/>
  <c r="N109" i="1"/>
  <c r="O109" i="1"/>
  <c r="P109" i="1"/>
  <c r="Q109" i="1"/>
  <c r="R109" i="1"/>
  <c r="S109" i="1"/>
  <c r="W109" i="1"/>
  <c r="C110" i="1"/>
  <c r="L110" i="1"/>
  <c r="M110" i="1"/>
  <c r="N110" i="1"/>
  <c r="O110" i="1"/>
  <c r="P110" i="1"/>
  <c r="Q110" i="1"/>
  <c r="R110" i="1"/>
  <c r="S110" i="1"/>
  <c r="W110" i="1"/>
  <c r="C111" i="1"/>
  <c r="L111" i="1"/>
  <c r="M111" i="1"/>
  <c r="N111" i="1"/>
  <c r="O111" i="1"/>
  <c r="P111" i="1"/>
  <c r="Q111" i="1"/>
  <c r="R111" i="1"/>
  <c r="S111" i="1"/>
  <c r="W111" i="1"/>
  <c r="C112" i="1"/>
  <c r="L112" i="1"/>
  <c r="M112" i="1"/>
  <c r="N112" i="1"/>
  <c r="O112" i="1"/>
  <c r="P112" i="1"/>
  <c r="Q112" i="1"/>
  <c r="R112" i="1"/>
  <c r="S112" i="1"/>
  <c r="W112" i="1"/>
  <c r="C113" i="1"/>
  <c r="L113" i="1"/>
  <c r="M113" i="1"/>
  <c r="N113" i="1"/>
  <c r="O113" i="1"/>
  <c r="P113" i="1"/>
  <c r="Q113" i="1"/>
  <c r="R113" i="1"/>
  <c r="S113" i="1"/>
  <c r="W113" i="1"/>
  <c r="C114" i="1"/>
  <c r="L114" i="1"/>
  <c r="M114" i="1"/>
  <c r="N114" i="1"/>
  <c r="O114" i="1"/>
  <c r="P114" i="1"/>
  <c r="Q114" i="1"/>
  <c r="R114" i="1"/>
  <c r="S114" i="1"/>
  <c r="W114" i="1"/>
  <c r="C115" i="1"/>
  <c r="L115" i="1"/>
  <c r="M115" i="1"/>
  <c r="N115" i="1"/>
  <c r="O115" i="1"/>
  <c r="P115" i="1"/>
  <c r="Q115" i="1"/>
  <c r="R115" i="1"/>
  <c r="S115" i="1"/>
  <c r="W115" i="1"/>
  <c r="C116" i="1"/>
  <c r="L116" i="1"/>
  <c r="M116" i="1"/>
  <c r="N116" i="1"/>
  <c r="O116" i="1"/>
  <c r="P116" i="1"/>
  <c r="Q116" i="1"/>
  <c r="R116" i="1"/>
  <c r="S116" i="1"/>
  <c r="W116" i="1"/>
  <c r="C117" i="1"/>
  <c r="L117" i="1"/>
  <c r="M117" i="1"/>
  <c r="N117" i="1"/>
  <c r="O117" i="1"/>
  <c r="P117" i="1"/>
  <c r="Q117" i="1"/>
  <c r="R117" i="1"/>
  <c r="S117" i="1"/>
  <c r="W117" i="1"/>
  <c r="C118" i="1"/>
  <c r="L118" i="1"/>
  <c r="M118" i="1"/>
  <c r="N118" i="1"/>
  <c r="O118" i="1"/>
  <c r="P118" i="1"/>
  <c r="Q118" i="1"/>
  <c r="R118" i="1"/>
  <c r="S118" i="1"/>
  <c r="W118" i="1"/>
  <c r="C119" i="1"/>
  <c r="L119" i="1"/>
  <c r="M119" i="1"/>
  <c r="N119" i="1"/>
  <c r="O119" i="1"/>
  <c r="P119" i="1"/>
  <c r="Q119" i="1"/>
  <c r="R119" i="1"/>
  <c r="S119" i="1"/>
  <c r="W119" i="1"/>
  <c r="C120" i="1"/>
  <c r="L120" i="1"/>
  <c r="M120" i="1"/>
  <c r="N120" i="1"/>
  <c r="O120" i="1"/>
  <c r="P120" i="1"/>
  <c r="Q120" i="1"/>
  <c r="R120" i="1"/>
  <c r="S120" i="1"/>
  <c r="W120" i="1"/>
  <c r="C121" i="1"/>
  <c r="L121" i="1"/>
  <c r="M121" i="1"/>
  <c r="N121" i="1"/>
  <c r="O121" i="1"/>
  <c r="P121" i="1"/>
  <c r="Q121" i="1"/>
  <c r="R121" i="1"/>
  <c r="S121" i="1"/>
  <c r="W121" i="1"/>
  <c r="C122" i="1"/>
  <c r="L122" i="1"/>
  <c r="M122" i="1"/>
  <c r="N122" i="1"/>
  <c r="O122" i="1"/>
  <c r="P122" i="1"/>
  <c r="Q122" i="1"/>
  <c r="R122" i="1"/>
  <c r="S122" i="1"/>
  <c r="W122" i="1"/>
  <c r="C123" i="1"/>
  <c r="L123" i="1"/>
  <c r="M123" i="1"/>
  <c r="N123" i="1"/>
  <c r="O123" i="1"/>
  <c r="P123" i="1"/>
  <c r="Q123" i="1"/>
  <c r="R123" i="1"/>
  <c r="S123" i="1"/>
  <c r="W123" i="1"/>
  <c r="C124" i="1"/>
  <c r="L124" i="1"/>
  <c r="M124" i="1"/>
  <c r="N124" i="1"/>
  <c r="O124" i="1"/>
  <c r="P124" i="1"/>
  <c r="Q124" i="1"/>
  <c r="R124" i="1"/>
  <c r="S124" i="1"/>
  <c r="W124" i="1"/>
  <c r="C125" i="1"/>
  <c r="L125" i="1"/>
  <c r="M125" i="1"/>
  <c r="N125" i="1"/>
  <c r="O125" i="1"/>
  <c r="P125" i="1"/>
  <c r="Q125" i="1"/>
  <c r="R125" i="1"/>
  <c r="S125" i="1"/>
  <c r="W125" i="1"/>
  <c r="C126" i="1"/>
  <c r="L126" i="1"/>
  <c r="M126" i="1"/>
  <c r="N126" i="1"/>
  <c r="O126" i="1"/>
  <c r="P126" i="1"/>
  <c r="Q126" i="1"/>
  <c r="R126" i="1"/>
  <c r="S126" i="1"/>
  <c r="W126" i="1"/>
  <c r="C127" i="1"/>
  <c r="L127" i="1"/>
  <c r="M127" i="1"/>
  <c r="N127" i="1"/>
  <c r="O127" i="1"/>
  <c r="P127" i="1"/>
  <c r="Q127" i="1"/>
  <c r="R127" i="1"/>
  <c r="S127" i="1"/>
  <c r="W127" i="1"/>
  <c r="C128" i="1"/>
  <c r="L128" i="1"/>
  <c r="M128" i="1"/>
  <c r="N128" i="1"/>
  <c r="O128" i="1"/>
  <c r="P128" i="1"/>
  <c r="Q128" i="1"/>
  <c r="R128" i="1"/>
  <c r="S128" i="1"/>
  <c r="W128" i="1"/>
  <c r="C129" i="1"/>
  <c r="L129" i="1"/>
  <c r="M129" i="1"/>
  <c r="N129" i="1"/>
  <c r="O129" i="1"/>
  <c r="P129" i="1"/>
  <c r="Q129" i="1"/>
  <c r="R129" i="1"/>
  <c r="S129" i="1"/>
  <c r="W129" i="1"/>
  <c r="C130" i="1"/>
  <c r="L130" i="1"/>
  <c r="M130" i="1"/>
  <c r="N130" i="1"/>
  <c r="O130" i="1"/>
  <c r="P130" i="1"/>
  <c r="Q130" i="1"/>
  <c r="R130" i="1"/>
  <c r="S130" i="1"/>
  <c r="W130" i="1"/>
  <c r="C131" i="1"/>
  <c r="L131" i="1"/>
  <c r="M131" i="1"/>
  <c r="N131" i="1"/>
  <c r="O131" i="1"/>
  <c r="P131" i="1"/>
  <c r="Q131" i="1"/>
  <c r="R131" i="1"/>
  <c r="S131" i="1"/>
  <c r="W131" i="1"/>
  <c r="C132" i="1"/>
  <c r="L132" i="1"/>
  <c r="M132" i="1"/>
  <c r="N132" i="1"/>
  <c r="O132" i="1"/>
  <c r="P132" i="1"/>
  <c r="Q132" i="1"/>
  <c r="R132" i="1"/>
  <c r="S132" i="1"/>
  <c r="W132" i="1"/>
  <c r="C133" i="1"/>
  <c r="L133" i="1"/>
  <c r="M133" i="1"/>
  <c r="N133" i="1"/>
  <c r="O133" i="1"/>
  <c r="P133" i="1"/>
  <c r="Q133" i="1"/>
  <c r="R133" i="1"/>
  <c r="S133" i="1"/>
  <c r="W133" i="1"/>
  <c r="C134" i="1"/>
  <c r="L134" i="1"/>
  <c r="M134" i="1"/>
  <c r="N134" i="1"/>
  <c r="O134" i="1"/>
  <c r="P134" i="1"/>
  <c r="Q134" i="1"/>
  <c r="R134" i="1"/>
  <c r="S134" i="1"/>
  <c r="W134" i="1"/>
  <c r="C135" i="1"/>
  <c r="L135" i="1"/>
  <c r="M135" i="1"/>
  <c r="N135" i="1"/>
  <c r="O135" i="1"/>
  <c r="P135" i="1"/>
  <c r="Q135" i="1"/>
  <c r="R135" i="1"/>
  <c r="S135" i="1"/>
  <c r="W135" i="1"/>
  <c r="C136" i="1"/>
  <c r="L136" i="1"/>
  <c r="M136" i="1"/>
  <c r="N136" i="1"/>
  <c r="O136" i="1"/>
  <c r="P136" i="1"/>
  <c r="Q136" i="1"/>
  <c r="R136" i="1"/>
  <c r="S136" i="1"/>
  <c r="W136" i="1"/>
  <c r="C137" i="1"/>
  <c r="L137" i="1"/>
  <c r="M137" i="1"/>
  <c r="N137" i="1"/>
  <c r="O137" i="1"/>
  <c r="P137" i="1"/>
  <c r="Q137" i="1"/>
  <c r="R137" i="1"/>
  <c r="S137" i="1"/>
  <c r="W137" i="1"/>
  <c r="C138" i="1"/>
  <c r="L138" i="1"/>
  <c r="M138" i="1"/>
  <c r="N138" i="1"/>
  <c r="O138" i="1"/>
  <c r="P138" i="1"/>
  <c r="Q138" i="1"/>
  <c r="R138" i="1"/>
  <c r="S138" i="1"/>
  <c r="W138" i="1"/>
  <c r="C139" i="1"/>
  <c r="L139" i="1"/>
  <c r="M139" i="1"/>
  <c r="N139" i="1"/>
  <c r="O139" i="1"/>
  <c r="P139" i="1"/>
  <c r="Q139" i="1"/>
  <c r="R139" i="1"/>
  <c r="S139" i="1"/>
  <c r="W139" i="1"/>
  <c r="C140" i="1"/>
  <c r="L140" i="1"/>
  <c r="M140" i="1"/>
  <c r="N140" i="1"/>
  <c r="O140" i="1"/>
  <c r="P140" i="1"/>
  <c r="Q140" i="1"/>
  <c r="R140" i="1"/>
  <c r="S140" i="1"/>
  <c r="W140" i="1"/>
  <c r="C141" i="1"/>
  <c r="L141" i="1"/>
  <c r="M141" i="1"/>
  <c r="N141" i="1"/>
  <c r="O141" i="1"/>
  <c r="P141" i="1"/>
  <c r="Q141" i="1"/>
  <c r="R141" i="1"/>
  <c r="S141" i="1"/>
  <c r="W141" i="1"/>
  <c r="C142" i="1"/>
  <c r="L142" i="1"/>
  <c r="M142" i="1"/>
  <c r="N142" i="1"/>
  <c r="O142" i="1"/>
  <c r="P142" i="1"/>
  <c r="Q142" i="1"/>
  <c r="R142" i="1"/>
  <c r="S142" i="1"/>
  <c r="W142" i="1"/>
  <c r="C143" i="1"/>
  <c r="L143" i="1"/>
  <c r="M143" i="1"/>
  <c r="N143" i="1"/>
  <c r="O143" i="1"/>
  <c r="P143" i="1"/>
  <c r="Q143" i="1"/>
  <c r="R143" i="1"/>
  <c r="S143" i="1"/>
  <c r="W143" i="1"/>
  <c r="C144" i="1"/>
  <c r="L144" i="1"/>
  <c r="M144" i="1"/>
  <c r="N144" i="1"/>
  <c r="O144" i="1"/>
  <c r="P144" i="1"/>
  <c r="Q144" i="1"/>
  <c r="R144" i="1"/>
  <c r="S144" i="1"/>
  <c r="W144" i="1"/>
  <c r="C145" i="1"/>
  <c r="L145" i="1"/>
  <c r="M145" i="1"/>
  <c r="N145" i="1"/>
  <c r="O145" i="1"/>
  <c r="P145" i="1"/>
  <c r="Q145" i="1"/>
  <c r="R145" i="1"/>
  <c r="S145" i="1"/>
  <c r="W145" i="1"/>
  <c r="C146" i="1"/>
  <c r="L146" i="1"/>
  <c r="M146" i="1"/>
  <c r="N146" i="1"/>
  <c r="O146" i="1"/>
  <c r="P146" i="1"/>
  <c r="Q146" i="1"/>
  <c r="R146" i="1"/>
  <c r="S146" i="1"/>
  <c r="W146" i="1"/>
  <c r="C147" i="1"/>
  <c r="L147" i="1"/>
  <c r="M147" i="1"/>
  <c r="N147" i="1"/>
  <c r="O147" i="1"/>
  <c r="P147" i="1"/>
  <c r="Q147" i="1"/>
  <c r="R147" i="1"/>
  <c r="S147" i="1"/>
  <c r="W147" i="1"/>
  <c r="C148" i="1"/>
  <c r="L148" i="1"/>
  <c r="M148" i="1"/>
  <c r="N148" i="1"/>
  <c r="O148" i="1"/>
  <c r="P148" i="1"/>
  <c r="Q148" i="1"/>
  <c r="R148" i="1"/>
  <c r="S148" i="1"/>
  <c r="W148" i="1"/>
  <c r="C149" i="1"/>
  <c r="L149" i="1"/>
  <c r="M149" i="1"/>
  <c r="N149" i="1"/>
  <c r="O149" i="1"/>
  <c r="P149" i="1"/>
  <c r="Q149" i="1"/>
  <c r="R149" i="1"/>
  <c r="S149" i="1"/>
  <c r="W149" i="1"/>
  <c r="C150" i="1"/>
  <c r="L150" i="1"/>
  <c r="M150" i="1"/>
  <c r="N150" i="1"/>
  <c r="O150" i="1"/>
  <c r="P150" i="1"/>
  <c r="Q150" i="1"/>
  <c r="R150" i="1"/>
  <c r="S150" i="1"/>
  <c r="W150" i="1"/>
  <c r="C151" i="1"/>
  <c r="L151" i="1"/>
  <c r="M151" i="1"/>
  <c r="N151" i="1"/>
  <c r="O151" i="1"/>
  <c r="P151" i="1"/>
  <c r="Q151" i="1"/>
  <c r="R151" i="1"/>
  <c r="S151" i="1"/>
  <c r="W151" i="1"/>
  <c r="C152" i="1"/>
  <c r="L152" i="1"/>
  <c r="M152" i="1"/>
  <c r="N152" i="1"/>
  <c r="O152" i="1"/>
  <c r="P152" i="1"/>
  <c r="Q152" i="1"/>
  <c r="R152" i="1"/>
  <c r="S152" i="1"/>
  <c r="W152" i="1"/>
  <c r="C153" i="1"/>
  <c r="L153" i="1"/>
  <c r="M153" i="1"/>
  <c r="N153" i="1"/>
  <c r="O153" i="1"/>
  <c r="P153" i="1"/>
  <c r="Q153" i="1"/>
  <c r="R153" i="1"/>
  <c r="S153" i="1"/>
  <c r="W153" i="1"/>
  <c r="C154" i="1"/>
  <c r="L154" i="1"/>
  <c r="M154" i="1"/>
  <c r="N154" i="1"/>
  <c r="O154" i="1"/>
  <c r="P154" i="1"/>
  <c r="Q154" i="1"/>
  <c r="R154" i="1"/>
  <c r="S154" i="1"/>
  <c r="W154" i="1"/>
  <c r="C155" i="1"/>
  <c r="L155" i="1"/>
  <c r="M155" i="1"/>
  <c r="N155" i="1"/>
  <c r="O155" i="1"/>
  <c r="P155" i="1"/>
  <c r="Q155" i="1"/>
  <c r="R155" i="1"/>
  <c r="S155" i="1"/>
  <c r="W155" i="1"/>
  <c r="C156" i="1"/>
  <c r="L156" i="1"/>
  <c r="M156" i="1"/>
  <c r="N156" i="1"/>
  <c r="O156" i="1"/>
  <c r="P156" i="1"/>
  <c r="Q156" i="1"/>
  <c r="R156" i="1"/>
  <c r="S156" i="1"/>
  <c r="W156" i="1"/>
  <c r="C157" i="1"/>
  <c r="L157" i="1"/>
  <c r="M157" i="1"/>
  <c r="N157" i="1"/>
  <c r="O157" i="1"/>
  <c r="P157" i="1"/>
  <c r="Q157" i="1"/>
  <c r="R157" i="1"/>
  <c r="S157" i="1"/>
  <c r="W157" i="1"/>
  <c r="C158" i="1"/>
  <c r="L158" i="1"/>
  <c r="M158" i="1"/>
  <c r="N158" i="1"/>
  <c r="O158" i="1"/>
  <c r="P158" i="1"/>
  <c r="Q158" i="1"/>
  <c r="R158" i="1"/>
  <c r="S158" i="1"/>
  <c r="W158" i="1"/>
  <c r="C159" i="1"/>
  <c r="L159" i="1"/>
  <c r="M159" i="1"/>
  <c r="N159" i="1"/>
  <c r="O159" i="1"/>
  <c r="P159" i="1"/>
  <c r="Q159" i="1"/>
  <c r="R159" i="1"/>
  <c r="S159" i="1"/>
  <c r="W159" i="1"/>
  <c r="C160" i="1"/>
  <c r="L160" i="1"/>
  <c r="M160" i="1"/>
  <c r="N160" i="1"/>
  <c r="O160" i="1"/>
  <c r="P160" i="1"/>
  <c r="Q160" i="1"/>
  <c r="R160" i="1"/>
  <c r="S160" i="1"/>
  <c r="W160" i="1"/>
  <c r="C161" i="1"/>
  <c r="L161" i="1"/>
  <c r="M161" i="1"/>
  <c r="N161" i="1"/>
  <c r="O161" i="1"/>
  <c r="P161" i="1"/>
  <c r="Q161" i="1"/>
  <c r="R161" i="1"/>
  <c r="S161" i="1"/>
  <c r="W161" i="1"/>
  <c r="C162" i="1"/>
  <c r="L162" i="1"/>
  <c r="M162" i="1"/>
  <c r="N162" i="1"/>
  <c r="O162" i="1"/>
  <c r="P162" i="1"/>
  <c r="Q162" i="1"/>
  <c r="R162" i="1"/>
  <c r="S162" i="1"/>
  <c r="W162" i="1"/>
  <c r="C163" i="1"/>
  <c r="L163" i="1"/>
  <c r="M163" i="1"/>
  <c r="N163" i="1"/>
  <c r="O163" i="1"/>
  <c r="P163" i="1"/>
  <c r="Q163" i="1"/>
  <c r="R163" i="1"/>
  <c r="S163" i="1"/>
  <c r="W163" i="1"/>
  <c r="C164" i="1"/>
  <c r="L164" i="1"/>
  <c r="M164" i="1"/>
  <c r="N164" i="1"/>
  <c r="O164" i="1"/>
  <c r="P164" i="1"/>
  <c r="Q164" i="1"/>
  <c r="R164" i="1"/>
  <c r="S164" i="1"/>
  <c r="W164" i="1"/>
  <c r="C165" i="1"/>
  <c r="L165" i="1"/>
  <c r="M165" i="1"/>
  <c r="N165" i="1"/>
  <c r="O165" i="1"/>
  <c r="P165" i="1"/>
  <c r="Q165" i="1"/>
  <c r="R165" i="1"/>
  <c r="S165" i="1"/>
  <c r="W165" i="1"/>
  <c r="C166" i="1"/>
  <c r="L166" i="1"/>
  <c r="M166" i="1"/>
  <c r="N166" i="1"/>
  <c r="O166" i="1"/>
  <c r="P166" i="1"/>
  <c r="Q166" i="1"/>
  <c r="R166" i="1"/>
  <c r="S166" i="1"/>
  <c r="W166" i="1"/>
  <c r="C167" i="1"/>
  <c r="L167" i="1"/>
  <c r="M167" i="1"/>
  <c r="N167" i="1"/>
  <c r="O167" i="1"/>
  <c r="P167" i="1"/>
  <c r="Q167" i="1"/>
  <c r="R167" i="1"/>
  <c r="S167" i="1"/>
  <c r="W167" i="1"/>
  <c r="C168" i="1"/>
  <c r="L168" i="1"/>
  <c r="M168" i="1"/>
  <c r="N168" i="1"/>
  <c r="O168" i="1"/>
  <c r="P168" i="1"/>
  <c r="Q168" i="1"/>
  <c r="R168" i="1"/>
  <c r="S168" i="1"/>
  <c r="W168" i="1"/>
  <c r="C169" i="1"/>
  <c r="L169" i="1"/>
  <c r="M169" i="1"/>
  <c r="N169" i="1"/>
  <c r="O169" i="1"/>
  <c r="P169" i="1"/>
  <c r="Q169" i="1"/>
  <c r="R169" i="1"/>
  <c r="S169" i="1"/>
  <c r="W169" i="1"/>
  <c r="C170" i="1"/>
  <c r="L170" i="1"/>
  <c r="M170" i="1"/>
  <c r="N170" i="1"/>
  <c r="O170" i="1"/>
  <c r="P170" i="1"/>
  <c r="Q170" i="1"/>
  <c r="R170" i="1"/>
  <c r="S170" i="1"/>
  <c r="W170" i="1"/>
  <c r="C171" i="1"/>
  <c r="L171" i="1"/>
  <c r="M171" i="1"/>
  <c r="N171" i="1"/>
  <c r="O171" i="1"/>
  <c r="P171" i="1"/>
  <c r="Q171" i="1"/>
  <c r="R171" i="1"/>
  <c r="S171" i="1"/>
  <c r="W171" i="1"/>
  <c r="C172" i="1"/>
  <c r="L172" i="1"/>
  <c r="M172" i="1"/>
  <c r="N172" i="1"/>
  <c r="O172" i="1"/>
  <c r="P172" i="1"/>
  <c r="Q172" i="1"/>
  <c r="R172" i="1"/>
  <c r="S172" i="1"/>
  <c r="W172" i="1"/>
  <c r="C173" i="1"/>
  <c r="L173" i="1"/>
  <c r="M173" i="1"/>
  <c r="N173" i="1"/>
  <c r="O173" i="1"/>
  <c r="P173" i="1"/>
  <c r="Q173" i="1"/>
  <c r="R173" i="1"/>
  <c r="S173" i="1"/>
  <c r="W173" i="1"/>
  <c r="C174" i="1"/>
  <c r="L174" i="1"/>
  <c r="M174" i="1"/>
  <c r="N174" i="1"/>
  <c r="O174" i="1"/>
  <c r="P174" i="1"/>
  <c r="Q174" i="1"/>
  <c r="R174" i="1"/>
  <c r="S174" i="1"/>
  <c r="W174" i="1"/>
  <c r="C175" i="1"/>
  <c r="L175" i="1"/>
  <c r="M175" i="1"/>
  <c r="N175" i="1"/>
  <c r="O175" i="1"/>
  <c r="P175" i="1"/>
  <c r="Q175" i="1"/>
  <c r="R175" i="1"/>
  <c r="S175" i="1"/>
  <c r="W175" i="1"/>
  <c r="C176" i="1"/>
  <c r="L176" i="1"/>
  <c r="M176" i="1"/>
  <c r="N176" i="1"/>
  <c r="O176" i="1"/>
  <c r="P176" i="1"/>
  <c r="Q176" i="1"/>
  <c r="R176" i="1"/>
  <c r="S176" i="1"/>
  <c r="W176" i="1"/>
  <c r="C177" i="1"/>
  <c r="L177" i="1"/>
  <c r="M177" i="1"/>
  <c r="N177" i="1"/>
  <c r="O177" i="1"/>
  <c r="P177" i="1"/>
  <c r="Q177" i="1"/>
  <c r="R177" i="1"/>
  <c r="S177" i="1"/>
  <c r="W177" i="1"/>
  <c r="C178" i="1"/>
  <c r="L178" i="1"/>
  <c r="M178" i="1"/>
  <c r="N178" i="1"/>
  <c r="O178" i="1"/>
  <c r="P178" i="1"/>
  <c r="Q178" i="1"/>
  <c r="R178" i="1"/>
  <c r="S178" i="1"/>
  <c r="W178" i="1"/>
  <c r="C179" i="1"/>
  <c r="L179" i="1"/>
  <c r="M179" i="1"/>
  <c r="N179" i="1"/>
  <c r="O179" i="1"/>
  <c r="P179" i="1"/>
  <c r="Q179" i="1"/>
  <c r="R179" i="1"/>
  <c r="S179" i="1"/>
  <c r="W179" i="1"/>
  <c r="C180" i="1"/>
  <c r="L180" i="1"/>
  <c r="M180" i="1"/>
  <c r="N180" i="1"/>
  <c r="O180" i="1"/>
  <c r="P180" i="1"/>
  <c r="Q180" i="1"/>
  <c r="R180" i="1"/>
  <c r="S180" i="1"/>
  <c r="W180" i="1"/>
  <c r="C181" i="1"/>
  <c r="L181" i="1"/>
  <c r="M181" i="1"/>
  <c r="N181" i="1"/>
  <c r="O181" i="1"/>
  <c r="P181" i="1"/>
  <c r="Q181" i="1"/>
  <c r="R181" i="1"/>
  <c r="S181" i="1"/>
  <c r="W181" i="1"/>
  <c r="C182" i="1"/>
  <c r="L182" i="1"/>
  <c r="M182" i="1"/>
  <c r="N182" i="1"/>
  <c r="O182" i="1"/>
  <c r="P182" i="1"/>
  <c r="Q182" i="1"/>
  <c r="R182" i="1"/>
  <c r="S182" i="1"/>
  <c r="W182" i="1"/>
  <c r="C183" i="1"/>
  <c r="L183" i="1"/>
  <c r="M183" i="1"/>
  <c r="N183" i="1"/>
  <c r="O183" i="1"/>
  <c r="P183" i="1"/>
  <c r="Q183" i="1"/>
  <c r="R183" i="1"/>
  <c r="S183" i="1"/>
  <c r="W183" i="1"/>
  <c r="C184" i="1"/>
  <c r="L184" i="1"/>
  <c r="M184" i="1"/>
  <c r="N184" i="1"/>
  <c r="O184" i="1"/>
  <c r="P184" i="1"/>
  <c r="Q184" i="1"/>
  <c r="R184" i="1"/>
  <c r="S184" i="1"/>
  <c r="W184" i="1"/>
  <c r="C185" i="1"/>
  <c r="L185" i="1"/>
  <c r="M185" i="1"/>
  <c r="N185" i="1"/>
  <c r="O185" i="1"/>
  <c r="P185" i="1"/>
  <c r="Q185" i="1"/>
  <c r="R185" i="1"/>
  <c r="S185" i="1"/>
  <c r="W185" i="1"/>
  <c r="C186" i="1"/>
  <c r="L186" i="1"/>
  <c r="M186" i="1"/>
  <c r="N186" i="1"/>
  <c r="O186" i="1"/>
  <c r="P186" i="1"/>
  <c r="Q186" i="1"/>
  <c r="R186" i="1"/>
  <c r="S186" i="1"/>
  <c r="W186" i="1"/>
  <c r="C187" i="1"/>
  <c r="L187" i="1"/>
  <c r="M187" i="1"/>
  <c r="N187" i="1"/>
  <c r="O187" i="1"/>
  <c r="P187" i="1"/>
  <c r="Q187" i="1"/>
  <c r="R187" i="1"/>
  <c r="S187" i="1"/>
  <c r="W187" i="1"/>
  <c r="C188" i="1"/>
  <c r="L188" i="1"/>
  <c r="M188" i="1"/>
  <c r="N188" i="1"/>
  <c r="O188" i="1"/>
  <c r="P188" i="1"/>
  <c r="Q188" i="1"/>
  <c r="R188" i="1"/>
  <c r="S188" i="1"/>
  <c r="W188" i="1"/>
  <c r="C189" i="1"/>
  <c r="L189" i="1"/>
  <c r="M189" i="1"/>
  <c r="N189" i="1"/>
  <c r="O189" i="1"/>
  <c r="P189" i="1"/>
  <c r="Q189" i="1"/>
  <c r="R189" i="1"/>
  <c r="S189" i="1"/>
  <c r="W189" i="1"/>
  <c r="C190" i="1"/>
  <c r="L190" i="1"/>
  <c r="M190" i="1"/>
  <c r="N190" i="1"/>
  <c r="O190" i="1"/>
  <c r="P190" i="1"/>
  <c r="Q190" i="1"/>
  <c r="R190" i="1"/>
  <c r="S190" i="1"/>
  <c r="W190" i="1"/>
  <c r="C191" i="1"/>
  <c r="L191" i="1"/>
  <c r="M191" i="1"/>
  <c r="N191" i="1"/>
  <c r="O191" i="1"/>
  <c r="P191" i="1"/>
  <c r="Q191" i="1"/>
  <c r="R191" i="1"/>
  <c r="S191" i="1"/>
  <c r="W191" i="1"/>
  <c r="C192" i="1"/>
  <c r="L192" i="1"/>
  <c r="M192" i="1"/>
  <c r="N192" i="1"/>
  <c r="O192" i="1"/>
  <c r="P192" i="1"/>
  <c r="Q192" i="1"/>
  <c r="R192" i="1"/>
  <c r="S192" i="1"/>
  <c r="W192" i="1"/>
  <c r="C193" i="1"/>
  <c r="L193" i="1"/>
  <c r="M193" i="1"/>
  <c r="N193" i="1"/>
  <c r="O193" i="1"/>
  <c r="P193" i="1"/>
  <c r="Q193" i="1"/>
  <c r="R193" i="1"/>
  <c r="S193" i="1"/>
  <c r="W193" i="1"/>
  <c r="C194" i="1"/>
  <c r="L194" i="1"/>
  <c r="M194" i="1"/>
  <c r="N194" i="1"/>
  <c r="O194" i="1"/>
  <c r="P194" i="1"/>
  <c r="Q194" i="1"/>
  <c r="R194" i="1"/>
  <c r="S194" i="1"/>
  <c r="W194" i="1"/>
  <c r="C195" i="1"/>
  <c r="L195" i="1"/>
  <c r="M195" i="1"/>
  <c r="N195" i="1"/>
  <c r="O195" i="1"/>
  <c r="P195" i="1"/>
  <c r="Q195" i="1"/>
  <c r="R195" i="1"/>
  <c r="S195" i="1"/>
  <c r="W195" i="1"/>
  <c r="C196" i="1"/>
  <c r="L196" i="1"/>
  <c r="M196" i="1"/>
  <c r="N196" i="1"/>
  <c r="O196" i="1"/>
  <c r="P196" i="1"/>
  <c r="Q196" i="1"/>
  <c r="R196" i="1"/>
  <c r="S196" i="1"/>
  <c r="W196" i="1"/>
  <c r="C197" i="1"/>
  <c r="L197" i="1"/>
  <c r="M197" i="1"/>
  <c r="N197" i="1"/>
  <c r="O197" i="1"/>
  <c r="P197" i="1"/>
  <c r="Q197" i="1"/>
  <c r="R197" i="1"/>
  <c r="S197" i="1"/>
  <c r="W197" i="1"/>
  <c r="C198" i="1"/>
  <c r="L198" i="1"/>
  <c r="M198" i="1"/>
  <c r="N198" i="1"/>
  <c r="O198" i="1"/>
  <c r="P198" i="1"/>
  <c r="Q198" i="1"/>
  <c r="R198" i="1"/>
  <c r="S198" i="1"/>
  <c r="W198" i="1"/>
  <c r="C199" i="1"/>
  <c r="L199" i="1"/>
  <c r="M199" i="1"/>
  <c r="N199" i="1"/>
  <c r="O199" i="1"/>
  <c r="P199" i="1"/>
  <c r="Q199" i="1"/>
  <c r="R199" i="1"/>
  <c r="S199" i="1"/>
  <c r="W199" i="1"/>
  <c r="C200" i="1"/>
  <c r="L200" i="1"/>
  <c r="M200" i="1"/>
  <c r="N200" i="1"/>
  <c r="O200" i="1"/>
  <c r="P200" i="1"/>
  <c r="Q200" i="1"/>
  <c r="R200" i="1"/>
  <c r="S200" i="1"/>
  <c r="W200" i="1"/>
  <c r="C201" i="1"/>
  <c r="L201" i="1"/>
  <c r="M201" i="1"/>
  <c r="N201" i="1"/>
  <c r="O201" i="1"/>
  <c r="P201" i="1"/>
  <c r="Q201" i="1"/>
  <c r="R201" i="1"/>
  <c r="S201" i="1"/>
  <c r="W201" i="1"/>
  <c r="C202" i="1"/>
  <c r="L202" i="1"/>
  <c r="M202" i="1"/>
  <c r="N202" i="1"/>
  <c r="O202" i="1"/>
  <c r="P202" i="1"/>
  <c r="Q202" i="1"/>
  <c r="R202" i="1"/>
  <c r="S202" i="1"/>
  <c r="W202" i="1"/>
  <c r="C203" i="1"/>
  <c r="L203" i="1"/>
  <c r="M203" i="1"/>
  <c r="N203" i="1"/>
  <c r="O203" i="1"/>
  <c r="P203" i="1"/>
  <c r="Q203" i="1"/>
  <c r="R203" i="1"/>
  <c r="S203" i="1"/>
  <c r="W203" i="1"/>
  <c r="C204" i="1"/>
  <c r="L204" i="1"/>
  <c r="M204" i="1"/>
  <c r="N204" i="1"/>
  <c r="O204" i="1"/>
  <c r="P204" i="1"/>
  <c r="Q204" i="1"/>
  <c r="R204" i="1"/>
  <c r="S204" i="1"/>
  <c r="W204" i="1"/>
  <c r="C205" i="1"/>
  <c r="L205" i="1"/>
  <c r="M205" i="1"/>
  <c r="N205" i="1"/>
  <c r="O205" i="1"/>
  <c r="P205" i="1"/>
  <c r="Q205" i="1"/>
  <c r="R205" i="1"/>
  <c r="S205" i="1"/>
  <c r="W205" i="1"/>
  <c r="C206" i="1"/>
  <c r="L206" i="1"/>
  <c r="M206" i="1"/>
  <c r="N206" i="1"/>
  <c r="O206" i="1"/>
  <c r="P206" i="1"/>
  <c r="Q206" i="1"/>
  <c r="R206" i="1"/>
  <c r="S206" i="1"/>
  <c r="W206" i="1"/>
  <c r="C207" i="1"/>
  <c r="L207" i="1"/>
  <c r="M207" i="1"/>
  <c r="N207" i="1"/>
  <c r="O207" i="1"/>
  <c r="P207" i="1"/>
  <c r="Q207" i="1"/>
  <c r="R207" i="1"/>
  <c r="S207" i="1"/>
  <c r="W207" i="1"/>
  <c r="C208" i="1"/>
  <c r="L208" i="1"/>
  <c r="M208" i="1"/>
  <c r="N208" i="1"/>
  <c r="O208" i="1"/>
  <c r="P208" i="1"/>
  <c r="Q208" i="1"/>
  <c r="R208" i="1"/>
  <c r="S208" i="1"/>
  <c r="W208" i="1"/>
  <c r="C209" i="1"/>
  <c r="L209" i="1"/>
  <c r="M209" i="1"/>
  <c r="N209" i="1"/>
  <c r="O209" i="1"/>
  <c r="P209" i="1"/>
  <c r="Q209" i="1"/>
  <c r="R209" i="1"/>
  <c r="S209" i="1"/>
  <c r="W209" i="1"/>
  <c r="C210" i="1"/>
  <c r="L210" i="1"/>
  <c r="M210" i="1"/>
  <c r="N210" i="1"/>
  <c r="O210" i="1"/>
  <c r="P210" i="1"/>
  <c r="Q210" i="1"/>
  <c r="R210" i="1"/>
  <c r="S210" i="1"/>
  <c r="W210" i="1"/>
  <c r="C211" i="1"/>
  <c r="L211" i="1"/>
  <c r="M211" i="1"/>
  <c r="N211" i="1"/>
  <c r="O211" i="1"/>
  <c r="P211" i="1"/>
  <c r="Q211" i="1"/>
  <c r="R211" i="1"/>
  <c r="S211" i="1"/>
  <c r="W211" i="1"/>
  <c r="C212" i="1"/>
  <c r="L212" i="1"/>
  <c r="M212" i="1"/>
  <c r="N212" i="1"/>
  <c r="O212" i="1"/>
  <c r="P212" i="1"/>
  <c r="Q212" i="1"/>
  <c r="R212" i="1"/>
  <c r="S212" i="1"/>
  <c r="W212" i="1"/>
  <c r="C213" i="1"/>
  <c r="L213" i="1"/>
  <c r="M213" i="1"/>
  <c r="N213" i="1"/>
  <c r="O213" i="1"/>
  <c r="P213" i="1"/>
  <c r="Q213" i="1"/>
  <c r="R213" i="1"/>
  <c r="S213" i="1"/>
  <c r="W213" i="1"/>
  <c r="C214" i="1"/>
  <c r="L214" i="1"/>
  <c r="M214" i="1"/>
  <c r="N214" i="1"/>
  <c r="O214" i="1"/>
  <c r="P214" i="1"/>
  <c r="Q214" i="1"/>
  <c r="R214" i="1"/>
  <c r="S214" i="1"/>
  <c r="W214" i="1"/>
  <c r="C215" i="1"/>
  <c r="L215" i="1"/>
  <c r="M215" i="1"/>
  <c r="N215" i="1"/>
  <c r="O215" i="1"/>
  <c r="P215" i="1"/>
  <c r="Q215" i="1"/>
  <c r="R215" i="1"/>
  <c r="S215" i="1"/>
  <c r="W215" i="1"/>
  <c r="C216" i="1"/>
  <c r="L216" i="1"/>
  <c r="M216" i="1"/>
  <c r="N216" i="1"/>
  <c r="O216" i="1"/>
  <c r="P216" i="1"/>
  <c r="Q216" i="1"/>
  <c r="R216" i="1"/>
  <c r="S216" i="1"/>
  <c r="W216" i="1"/>
  <c r="C217" i="1"/>
  <c r="L217" i="1"/>
  <c r="M217" i="1"/>
  <c r="N217" i="1"/>
  <c r="O217" i="1"/>
  <c r="P217" i="1"/>
  <c r="Q217" i="1"/>
  <c r="R217" i="1"/>
  <c r="S217" i="1"/>
  <c r="W217" i="1"/>
  <c r="C218" i="1"/>
  <c r="L218" i="1"/>
  <c r="M218" i="1"/>
  <c r="N218" i="1"/>
  <c r="O218" i="1"/>
  <c r="P218" i="1"/>
  <c r="Q218" i="1"/>
  <c r="R218" i="1"/>
  <c r="S218" i="1"/>
  <c r="W218" i="1"/>
  <c r="C219" i="1"/>
  <c r="L219" i="1"/>
  <c r="M219" i="1"/>
  <c r="N219" i="1"/>
  <c r="O219" i="1"/>
  <c r="P219" i="1"/>
  <c r="Q219" i="1"/>
  <c r="R219" i="1"/>
  <c r="S219" i="1"/>
  <c r="W219" i="1"/>
  <c r="C220" i="1"/>
  <c r="L220" i="1"/>
  <c r="M220" i="1"/>
  <c r="N220" i="1"/>
  <c r="O220" i="1"/>
  <c r="P220" i="1"/>
  <c r="Q220" i="1"/>
  <c r="R220" i="1"/>
  <c r="S220" i="1"/>
  <c r="W220" i="1"/>
  <c r="C221" i="1"/>
  <c r="L221" i="1"/>
  <c r="M221" i="1"/>
  <c r="N221" i="1"/>
  <c r="O221" i="1"/>
  <c r="P221" i="1"/>
  <c r="Q221" i="1"/>
  <c r="R221" i="1"/>
  <c r="S221" i="1"/>
  <c r="W221" i="1"/>
  <c r="C222" i="1"/>
  <c r="L222" i="1"/>
  <c r="M222" i="1"/>
  <c r="N222" i="1"/>
  <c r="O222" i="1"/>
  <c r="P222" i="1"/>
  <c r="Q222" i="1"/>
  <c r="R222" i="1"/>
  <c r="S222" i="1"/>
  <c r="W222" i="1"/>
  <c r="C223" i="1"/>
  <c r="L223" i="1"/>
  <c r="M223" i="1"/>
  <c r="N223" i="1"/>
  <c r="O223" i="1"/>
  <c r="P223" i="1"/>
  <c r="Q223" i="1"/>
  <c r="R223" i="1"/>
  <c r="S223" i="1"/>
  <c r="W223" i="1"/>
  <c r="C224" i="1"/>
  <c r="L224" i="1"/>
  <c r="M224" i="1"/>
  <c r="N224" i="1"/>
  <c r="O224" i="1"/>
  <c r="P224" i="1"/>
  <c r="Q224" i="1"/>
  <c r="R224" i="1"/>
  <c r="S224" i="1"/>
  <c r="W224" i="1"/>
  <c r="C225" i="1"/>
  <c r="L225" i="1"/>
  <c r="M225" i="1"/>
  <c r="N225" i="1"/>
  <c r="O225" i="1"/>
  <c r="P225" i="1"/>
  <c r="Q225" i="1"/>
  <c r="R225" i="1"/>
  <c r="S225" i="1"/>
  <c r="W225" i="1"/>
  <c r="C226" i="1"/>
  <c r="L226" i="1"/>
  <c r="M226" i="1"/>
  <c r="N226" i="1"/>
  <c r="O226" i="1"/>
  <c r="P226" i="1"/>
  <c r="Q226" i="1"/>
  <c r="R226" i="1"/>
  <c r="S226" i="1"/>
  <c r="W226" i="1"/>
  <c r="C227" i="1"/>
  <c r="L227" i="1"/>
  <c r="M227" i="1"/>
  <c r="N227" i="1"/>
  <c r="O227" i="1"/>
  <c r="P227" i="1"/>
  <c r="Q227" i="1"/>
  <c r="R227" i="1"/>
  <c r="S227" i="1"/>
  <c r="W227" i="1"/>
  <c r="C228" i="1"/>
  <c r="L228" i="1"/>
  <c r="M228" i="1"/>
  <c r="N228" i="1"/>
  <c r="O228" i="1"/>
  <c r="P228" i="1"/>
  <c r="Q228" i="1"/>
  <c r="R228" i="1"/>
  <c r="S228" i="1"/>
  <c r="W228" i="1"/>
  <c r="C229" i="1"/>
  <c r="L229" i="1"/>
  <c r="M229" i="1"/>
  <c r="N229" i="1"/>
  <c r="O229" i="1"/>
  <c r="P229" i="1"/>
  <c r="Q229" i="1"/>
  <c r="R229" i="1"/>
  <c r="S229" i="1"/>
  <c r="W229" i="1"/>
  <c r="C230" i="1"/>
  <c r="L230" i="1"/>
  <c r="M230" i="1"/>
  <c r="N230" i="1"/>
  <c r="O230" i="1"/>
  <c r="P230" i="1"/>
  <c r="Q230" i="1"/>
  <c r="R230" i="1"/>
  <c r="S230" i="1"/>
  <c r="W230" i="1"/>
  <c r="C231" i="1"/>
  <c r="L231" i="1"/>
  <c r="M231" i="1"/>
  <c r="N231" i="1"/>
  <c r="O231" i="1"/>
  <c r="P231" i="1"/>
  <c r="Q231" i="1"/>
  <c r="R231" i="1"/>
  <c r="S231" i="1"/>
  <c r="W231" i="1"/>
  <c r="C232" i="1"/>
  <c r="L232" i="1"/>
  <c r="M232" i="1"/>
  <c r="N232" i="1"/>
  <c r="O232" i="1"/>
  <c r="P232" i="1"/>
  <c r="Q232" i="1"/>
  <c r="R232" i="1"/>
  <c r="S232" i="1"/>
  <c r="W232" i="1"/>
  <c r="C233" i="1"/>
  <c r="L233" i="1"/>
  <c r="M233" i="1"/>
  <c r="N233" i="1"/>
  <c r="O233" i="1"/>
  <c r="P233" i="1"/>
  <c r="Q233" i="1"/>
  <c r="R233" i="1"/>
  <c r="S233" i="1"/>
  <c r="W233" i="1"/>
  <c r="C234" i="1"/>
  <c r="L234" i="1"/>
  <c r="M234" i="1"/>
  <c r="N234" i="1"/>
  <c r="O234" i="1"/>
  <c r="P234" i="1"/>
  <c r="Q234" i="1"/>
  <c r="R234" i="1"/>
  <c r="S234" i="1"/>
  <c r="W234" i="1"/>
  <c r="C235" i="1"/>
  <c r="L235" i="1"/>
  <c r="M235" i="1"/>
  <c r="N235" i="1"/>
  <c r="O235" i="1"/>
  <c r="P235" i="1"/>
  <c r="Q235" i="1"/>
  <c r="R235" i="1"/>
  <c r="S235" i="1"/>
  <c r="W235" i="1"/>
  <c r="C236" i="1"/>
  <c r="L236" i="1"/>
  <c r="M236" i="1"/>
  <c r="N236" i="1"/>
  <c r="O236" i="1"/>
  <c r="P236" i="1"/>
  <c r="Q236" i="1"/>
  <c r="R236" i="1"/>
  <c r="S236" i="1"/>
  <c r="W236" i="1"/>
  <c r="C237" i="1"/>
  <c r="L237" i="1"/>
  <c r="M237" i="1"/>
  <c r="N237" i="1"/>
  <c r="O237" i="1"/>
  <c r="P237" i="1"/>
  <c r="Q237" i="1"/>
  <c r="R237" i="1"/>
  <c r="S237" i="1"/>
  <c r="W237" i="1"/>
  <c r="C238" i="1"/>
  <c r="L238" i="1"/>
  <c r="M238" i="1"/>
  <c r="N238" i="1"/>
  <c r="O238" i="1"/>
  <c r="P238" i="1"/>
  <c r="Q238" i="1"/>
  <c r="R238" i="1"/>
  <c r="S238" i="1"/>
  <c r="W238" i="1"/>
  <c r="C239" i="1"/>
  <c r="L239" i="1"/>
  <c r="M239" i="1"/>
  <c r="N239" i="1"/>
  <c r="O239" i="1"/>
  <c r="P239" i="1"/>
  <c r="Q239" i="1"/>
  <c r="R239" i="1"/>
  <c r="S239" i="1"/>
  <c r="W239" i="1"/>
  <c r="C240" i="1"/>
  <c r="L240" i="1"/>
  <c r="M240" i="1"/>
  <c r="N240" i="1"/>
  <c r="O240" i="1"/>
  <c r="P240" i="1"/>
  <c r="Q240" i="1"/>
  <c r="R240" i="1"/>
  <c r="S240" i="1"/>
  <c r="W240" i="1"/>
  <c r="C241" i="1"/>
  <c r="L241" i="1"/>
  <c r="M241" i="1"/>
  <c r="N241" i="1"/>
  <c r="O241" i="1"/>
  <c r="P241" i="1"/>
  <c r="Q241" i="1"/>
  <c r="R241" i="1"/>
  <c r="S241" i="1"/>
  <c r="W241" i="1"/>
  <c r="C242" i="1"/>
  <c r="L242" i="1"/>
  <c r="M242" i="1"/>
  <c r="N242" i="1"/>
  <c r="O242" i="1"/>
  <c r="P242" i="1"/>
  <c r="Q242" i="1"/>
  <c r="R242" i="1"/>
  <c r="S242" i="1"/>
  <c r="W242" i="1"/>
  <c r="C243" i="1"/>
  <c r="L243" i="1"/>
  <c r="M243" i="1"/>
  <c r="N243" i="1"/>
  <c r="O243" i="1"/>
  <c r="P243" i="1"/>
  <c r="Q243" i="1"/>
  <c r="R243" i="1"/>
  <c r="S243" i="1"/>
  <c r="W243" i="1"/>
  <c r="C244" i="1"/>
  <c r="L244" i="1"/>
  <c r="M244" i="1"/>
  <c r="N244" i="1"/>
  <c r="O244" i="1"/>
  <c r="P244" i="1"/>
  <c r="Q244" i="1"/>
  <c r="R244" i="1"/>
  <c r="S244" i="1"/>
  <c r="W244" i="1"/>
  <c r="C245" i="1"/>
  <c r="L245" i="1"/>
  <c r="M245" i="1"/>
  <c r="N245" i="1"/>
  <c r="O245" i="1"/>
  <c r="P245" i="1"/>
  <c r="Q245" i="1"/>
  <c r="R245" i="1"/>
  <c r="S245" i="1"/>
  <c r="W245" i="1"/>
  <c r="C246" i="1"/>
  <c r="L246" i="1"/>
  <c r="M246" i="1"/>
  <c r="N246" i="1"/>
  <c r="O246" i="1"/>
  <c r="P246" i="1"/>
  <c r="Q246" i="1"/>
  <c r="R246" i="1"/>
  <c r="S246" i="1"/>
  <c r="W246" i="1"/>
  <c r="C247" i="1"/>
  <c r="L247" i="1"/>
  <c r="M247" i="1"/>
  <c r="N247" i="1"/>
  <c r="O247" i="1"/>
  <c r="P247" i="1"/>
  <c r="Q247" i="1"/>
  <c r="R247" i="1"/>
  <c r="S247" i="1"/>
  <c r="W247" i="1"/>
  <c r="C248" i="1"/>
  <c r="L248" i="1"/>
  <c r="M248" i="1"/>
  <c r="N248" i="1"/>
  <c r="O248" i="1"/>
  <c r="P248" i="1"/>
  <c r="Q248" i="1"/>
  <c r="R248" i="1"/>
  <c r="S248" i="1"/>
  <c r="W248" i="1"/>
  <c r="C249" i="1"/>
  <c r="L249" i="1"/>
  <c r="M249" i="1"/>
  <c r="N249" i="1"/>
  <c r="O249" i="1"/>
  <c r="P249" i="1"/>
  <c r="Q249" i="1"/>
  <c r="R249" i="1"/>
  <c r="S249" i="1"/>
  <c r="W249" i="1"/>
  <c r="C250" i="1"/>
  <c r="L250" i="1"/>
  <c r="M250" i="1"/>
  <c r="N250" i="1"/>
  <c r="O250" i="1"/>
  <c r="P250" i="1"/>
  <c r="Q250" i="1"/>
  <c r="R250" i="1"/>
  <c r="S250" i="1"/>
  <c r="W250" i="1"/>
  <c r="C251" i="1"/>
  <c r="L251" i="1"/>
  <c r="M251" i="1"/>
  <c r="N251" i="1"/>
  <c r="O251" i="1"/>
  <c r="P251" i="1"/>
  <c r="Q251" i="1"/>
  <c r="R251" i="1"/>
  <c r="S251" i="1"/>
  <c r="W251" i="1"/>
  <c r="C252" i="1"/>
  <c r="L252" i="1"/>
  <c r="M252" i="1"/>
  <c r="N252" i="1"/>
  <c r="O252" i="1"/>
  <c r="P252" i="1"/>
  <c r="Q252" i="1"/>
  <c r="R252" i="1"/>
  <c r="S252" i="1"/>
  <c r="W252" i="1"/>
  <c r="C253" i="1"/>
  <c r="L253" i="1"/>
  <c r="M253" i="1"/>
  <c r="N253" i="1"/>
  <c r="O253" i="1"/>
  <c r="P253" i="1"/>
  <c r="Q253" i="1"/>
  <c r="R253" i="1"/>
  <c r="S253" i="1"/>
  <c r="W253" i="1"/>
  <c r="C254" i="1"/>
  <c r="L254" i="1"/>
  <c r="M254" i="1"/>
  <c r="N254" i="1"/>
  <c r="O254" i="1"/>
  <c r="P254" i="1"/>
  <c r="Q254" i="1"/>
  <c r="R254" i="1"/>
  <c r="S254" i="1"/>
  <c r="W254" i="1"/>
  <c r="C255" i="1"/>
  <c r="L255" i="1"/>
  <c r="M255" i="1"/>
  <c r="N255" i="1"/>
  <c r="O255" i="1"/>
  <c r="P255" i="1"/>
  <c r="Q255" i="1"/>
  <c r="R255" i="1"/>
  <c r="S255" i="1"/>
  <c r="W255" i="1"/>
  <c r="C256" i="1"/>
  <c r="L256" i="1"/>
  <c r="M256" i="1"/>
  <c r="N256" i="1"/>
  <c r="O256" i="1"/>
  <c r="P256" i="1"/>
  <c r="Q256" i="1"/>
  <c r="R256" i="1"/>
  <c r="S256" i="1"/>
  <c r="W256" i="1"/>
  <c r="C257" i="1"/>
  <c r="L257" i="1"/>
  <c r="M257" i="1"/>
  <c r="N257" i="1"/>
  <c r="O257" i="1"/>
  <c r="P257" i="1"/>
  <c r="Q257" i="1"/>
  <c r="R257" i="1"/>
  <c r="S257" i="1"/>
  <c r="W257" i="1"/>
  <c r="C258" i="1"/>
  <c r="L258" i="1"/>
  <c r="M258" i="1"/>
  <c r="N258" i="1"/>
  <c r="O258" i="1"/>
  <c r="P258" i="1"/>
  <c r="Q258" i="1"/>
  <c r="R258" i="1"/>
  <c r="S258" i="1"/>
  <c r="W258" i="1"/>
  <c r="C259" i="1"/>
  <c r="L259" i="1"/>
  <c r="M259" i="1"/>
  <c r="N259" i="1"/>
  <c r="O259" i="1"/>
  <c r="P259" i="1"/>
  <c r="Q259" i="1"/>
  <c r="R259" i="1"/>
  <c r="S259" i="1"/>
  <c r="W259" i="1"/>
  <c r="C260" i="1"/>
  <c r="L260" i="1"/>
  <c r="M260" i="1"/>
  <c r="N260" i="1"/>
  <c r="O260" i="1"/>
  <c r="P260" i="1"/>
  <c r="Q260" i="1"/>
  <c r="R260" i="1"/>
  <c r="S260" i="1"/>
  <c r="W260" i="1"/>
  <c r="C261" i="1"/>
  <c r="L261" i="1"/>
  <c r="M261" i="1"/>
  <c r="N261" i="1"/>
  <c r="O261" i="1"/>
  <c r="P261" i="1"/>
  <c r="Q261" i="1"/>
  <c r="R261" i="1"/>
  <c r="S261" i="1"/>
  <c r="W261" i="1"/>
  <c r="C262" i="1"/>
  <c r="L262" i="1"/>
  <c r="M262" i="1"/>
  <c r="N262" i="1"/>
  <c r="O262" i="1"/>
  <c r="P262" i="1"/>
  <c r="Q262" i="1"/>
  <c r="R262" i="1"/>
  <c r="S262" i="1"/>
  <c r="W262" i="1"/>
  <c r="C263" i="1"/>
  <c r="L263" i="1"/>
  <c r="M263" i="1"/>
  <c r="N263" i="1"/>
  <c r="O263" i="1"/>
  <c r="P263" i="1"/>
  <c r="Q263" i="1"/>
  <c r="R263" i="1"/>
  <c r="S263" i="1"/>
  <c r="W263" i="1"/>
  <c r="C264" i="1"/>
  <c r="L264" i="1"/>
  <c r="M264" i="1"/>
  <c r="N264" i="1"/>
  <c r="O264" i="1"/>
  <c r="P264" i="1"/>
  <c r="Q264" i="1"/>
  <c r="R264" i="1"/>
  <c r="S264" i="1"/>
  <c r="W264" i="1"/>
  <c r="C265" i="1"/>
  <c r="L265" i="1"/>
  <c r="M265" i="1"/>
  <c r="N265" i="1"/>
  <c r="O265" i="1"/>
  <c r="P265" i="1"/>
  <c r="Q265" i="1"/>
  <c r="R265" i="1"/>
  <c r="S265" i="1"/>
  <c r="W265" i="1"/>
  <c r="C266" i="1"/>
  <c r="L266" i="1"/>
  <c r="M266" i="1"/>
  <c r="N266" i="1"/>
  <c r="O266" i="1"/>
  <c r="P266" i="1"/>
  <c r="Q266" i="1"/>
  <c r="R266" i="1"/>
  <c r="S266" i="1"/>
  <c r="W266" i="1"/>
  <c r="C267" i="1"/>
  <c r="L267" i="1"/>
  <c r="M267" i="1"/>
  <c r="N267" i="1"/>
  <c r="O267" i="1"/>
  <c r="P267" i="1"/>
  <c r="Q267" i="1"/>
  <c r="R267" i="1"/>
  <c r="S267" i="1"/>
  <c r="W267" i="1"/>
  <c r="C268" i="1"/>
  <c r="L268" i="1"/>
  <c r="M268" i="1"/>
  <c r="N268" i="1"/>
  <c r="O268" i="1"/>
  <c r="P268" i="1"/>
  <c r="Q268" i="1"/>
  <c r="R268" i="1"/>
  <c r="S268" i="1"/>
  <c r="W268" i="1"/>
  <c r="C269" i="1"/>
  <c r="L269" i="1"/>
  <c r="M269" i="1"/>
  <c r="N269" i="1"/>
  <c r="O269" i="1"/>
  <c r="P269" i="1"/>
  <c r="Q269" i="1"/>
  <c r="R269" i="1"/>
  <c r="S269" i="1"/>
  <c r="W269" i="1"/>
  <c r="C270" i="1"/>
  <c r="L270" i="1"/>
  <c r="M270" i="1"/>
  <c r="N270" i="1"/>
  <c r="O270" i="1"/>
  <c r="P270" i="1"/>
  <c r="Q270" i="1"/>
  <c r="R270" i="1"/>
  <c r="S270" i="1"/>
  <c r="W270" i="1"/>
  <c r="C271" i="1"/>
  <c r="L271" i="1"/>
  <c r="M271" i="1"/>
  <c r="N271" i="1"/>
  <c r="O271" i="1"/>
  <c r="P271" i="1"/>
  <c r="Q271" i="1"/>
  <c r="R271" i="1"/>
  <c r="S271" i="1"/>
  <c r="W271" i="1"/>
  <c r="C272" i="1"/>
  <c r="L272" i="1"/>
  <c r="M272" i="1"/>
  <c r="N272" i="1"/>
  <c r="O272" i="1"/>
  <c r="P272" i="1"/>
  <c r="Q272" i="1"/>
  <c r="R272" i="1"/>
  <c r="S272" i="1"/>
  <c r="W272" i="1"/>
  <c r="C273" i="1"/>
  <c r="L273" i="1"/>
  <c r="M273" i="1"/>
  <c r="N273" i="1"/>
  <c r="O273" i="1"/>
  <c r="P273" i="1"/>
  <c r="Q273" i="1"/>
  <c r="R273" i="1"/>
  <c r="S273" i="1"/>
  <c r="W273" i="1"/>
  <c r="C274" i="1"/>
  <c r="L274" i="1"/>
  <c r="M274" i="1"/>
  <c r="N274" i="1"/>
  <c r="O274" i="1"/>
  <c r="P274" i="1"/>
  <c r="Q274" i="1"/>
  <c r="R274" i="1"/>
  <c r="S274" i="1"/>
  <c r="W274" i="1"/>
  <c r="C275" i="1"/>
  <c r="L275" i="1"/>
  <c r="M275" i="1"/>
  <c r="N275" i="1"/>
  <c r="O275" i="1"/>
  <c r="P275" i="1"/>
  <c r="Q275" i="1"/>
  <c r="R275" i="1"/>
  <c r="S275" i="1"/>
  <c r="W275" i="1"/>
  <c r="C276" i="1"/>
  <c r="L276" i="1"/>
  <c r="M276" i="1"/>
  <c r="N276" i="1"/>
  <c r="O276" i="1"/>
  <c r="P276" i="1"/>
  <c r="Q276" i="1"/>
  <c r="R276" i="1"/>
  <c r="S276" i="1"/>
  <c r="W276" i="1"/>
  <c r="C277" i="1"/>
  <c r="L277" i="1"/>
  <c r="M277" i="1"/>
  <c r="N277" i="1"/>
  <c r="O277" i="1"/>
  <c r="P277" i="1"/>
  <c r="Q277" i="1"/>
  <c r="R277" i="1"/>
  <c r="S277" i="1"/>
  <c r="W277" i="1"/>
  <c r="C278" i="1"/>
  <c r="L278" i="1"/>
  <c r="M278" i="1"/>
  <c r="N278" i="1"/>
  <c r="O278" i="1"/>
  <c r="P278" i="1"/>
  <c r="Q278" i="1"/>
  <c r="R278" i="1"/>
  <c r="S278" i="1"/>
  <c r="W278" i="1"/>
  <c r="C279" i="1"/>
  <c r="L279" i="1"/>
  <c r="M279" i="1"/>
  <c r="N279" i="1"/>
  <c r="O279" i="1"/>
  <c r="P279" i="1"/>
  <c r="Q279" i="1"/>
  <c r="R279" i="1"/>
  <c r="S279" i="1"/>
  <c r="W279" i="1"/>
  <c r="C280" i="1"/>
  <c r="L280" i="1"/>
  <c r="M280" i="1"/>
  <c r="N280" i="1"/>
  <c r="O280" i="1"/>
  <c r="P280" i="1"/>
  <c r="Q280" i="1"/>
  <c r="R280" i="1"/>
  <c r="S280" i="1"/>
  <c r="W280" i="1"/>
  <c r="C281" i="1"/>
  <c r="L281" i="1"/>
  <c r="M281" i="1"/>
  <c r="N281" i="1"/>
  <c r="O281" i="1"/>
  <c r="P281" i="1"/>
  <c r="Q281" i="1"/>
  <c r="R281" i="1"/>
  <c r="S281" i="1"/>
  <c r="W281" i="1"/>
  <c r="C282" i="1"/>
  <c r="L282" i="1"/>
  <c r="M282" i="1"/>
  <c r="N282" i="1"/>
  <c r="O282" i="1"/>
  <c r="P282" i="1"/>
  <c r="Q282" i="1"/>
  <c r="R282" i="1"/>
  <c r="S282" i="1"/>
  <c r="W282" i="1"/>
  <c r="C283" i="1"/>
  <c r="L283" i="1"/>
  <c r="M283" i="1"/>
  <c r="N283" i="1"/>
  <c r="O283" i="1"/>
  <c r="P283" i="1"/>
  <c r="Q283" i="1"/>
  <c r="R283" i="1"/>
  <c r="S283" i="1"/>
  <c r="W283" i="1"/>
  <c r="C284" i="1"/>
  <c r="L284" i="1"/>
  <c r="M284" i="1"/>
  <c r="N284" i="1"/>
  <c r="O284" i="1"/>
  <c r="P284" i="1"/>
  <c r="Q284" i="1"/>
  <c r="R284" i="1"/>
  <c r="S284" i="1"/>
  <c r="W284" i="1"/>
  <c r="C285" i="1"/>
  <c r="L285" i="1"/>
  <c r="M285" i="1"/>
  <c r="N285" i="1"/>
  <c r="O285" i="1"/>
  <c r="P285" i="1"/>
  <c r="Q285" i="1"/>
  <c r="R285" i="1"/>
  <c r="S285" i="1"/>
  <c r="W285" i="1"/>
  <c r="C286" i="1"/>
  <c r="L286" i="1"/>
  <c r="M286" i="1"/>
  <c r="N286" i="1"/>
  <c r="O286" i="1"/>
  <c r="P286" i="1"/>
  <c r="Q286" i="1"/>
  <c r="R286" i="1"/>
  <c r="S286" i="1"/>
  <c r="W286" i="1"/>
  <c r="C287" i="1"/>
  <c r="L287" i="1"/>
  <c r="M287" i="1"/>
  <c r="N287" i="1"/>
  <c r="O287" i="1"/>
  <c r="P287" i="1"/>
  <c r="Q287" i="1"/>
  <c r="R287" i="1"/>
  <c r="S287" i="1"/>
  <c r="W287" i="1"/>
  <c r="C288" i="1"/>
  <c r="L288" i="1"/>
  <c r="M288" i="1"/>
  <c r="N288" i="1"/>
  <c r="O288" i="1"/>
  <c r="P288" i="1"/>
  <c r="Q288" i="1"/>
  <c r="R288" i="1"/>
  <c r="S288" i="1"/>
  <c r="W288" i="1"/>
  <c r="C289" i="1"/>
  <c r="L289" i="1"/>
  <c r="M289" i="1"/>
  <c r="N289" i="1"/>
  <c r="O289" i="1"/>
  <c r="P289" i="1"/>
  <c r="Q289" i="1"/>
  <c r="R289" i="1"/>
  <c r="S289" i="1"/>
  <c r="W289" i="1"/>
  <c r="C290" i="1"/>
  <c r="L290" i="1"/>
  <c r="M290" i="1"/>
  <c r="N290" i="1"/>
  <c r="O290" i="1"/>
  <c r="P290" i="1"/>
  <c r="Q290" i="1"/>
  <c r="R290" i="1"/>
  <c r="S290" i="1"/>
  <c r="W290" i="1"/>
  <c r="C291" i="1"/>
  <c r="L291" i="1"/>
  <c r="M291" i="1"/>
  <c r="N291" i="1"/>
  <c r="O291" i="1"/>
  <c r="P291" i="1"/>
  <c r="Q291" i="1"/>
  <c r="R291" i="1"/>
  <c r="S291" i="1"/>
  <c r="W291" i="1"/>
  <c r="C292" i="1"/>
  <c r="L292" i="1"/>
  <c r="M292" i="1"/>
  <c r="N292" i="1"/>
  <c r="O292" i="1"/>
  <c r="P292" i="1"/>
  <c r="Q292" i="1"/>
  <c r="R292" i="1"/>
  <c r="S292" i="1"/>
  <c r="W292" i="1"/>
  <c r="C293" i="1"/>
  <c r="L293" i="1"/>
  <c r="M293" i="1"/>
  <c r="N293" i="1"/>
  <c r="O293" i="1"/>
  <c r="P293" i="1"/>
  <c r="Q293" i="1"/>
  <c r="R293" i="1"/>
  <c r="S293" i="1"/>
  <c r="W293" i="1"/>
  <c r="C294" i="1"/>
  <c r="L294" i="1"/>
  <c r="M294" i="1"/>
  <c r="N294" i="1"/>
  <c r="O294" i="1"/>
  <c r="P294" i="1"/>
  <c r="Q294" i="1"/>
  <c r="R294" i="1"/>
  <c r="S294" i="1"/>
  <c r="W294" i="1"/>
  <c r="C295" i="1"/>
  <c r="L295" i="1"/>
  <c r="M295" i="1"/>
  <c r="N295" i="1"/>
  <c r="O295" i="1"/>
  <c r="P295" i="1"/>
  <c r="Q295" i="1"/>
  <c r="R295" i="1"/>
  <c r="S295" i="1"/>
  <c r="W295" i="1"/>
  <c r="C296" i="1"/>
  <c r="L296" i="1"/>
  <c r="M296" i="1"/>
  <c r="N296" i="1"/>
  <c r="O296" i="1"/>
  <c r="P296" i="1"/>
  <c r="Q296" i="1"/>
  <c r="R296" i="1"/>
  <c r="S296" i="1"/>
  <c r="W296" i="1"/>
  <c r="C297" i="1"/>
  <c r="L297" i="1"/>
  <c r="M297" i="1"/>
  <c r="N297" i="1"/>
  <c r="O297" i="1"/>
  <c r="P297" i="1"/>
  <c r="Q297" i="1"/>
  <c r="R297" i="1"/>
  <c r="S297" i="1"/>
  <c r="W297" i="1"/>
  <c r="C298" i="1"/>
  <c r="L298" i="1"/>
  <c r="M298" i="1"/>
  <c r="N298" i="1"/>
  <c r="O298" i="1"/>
  <c r="P298" i="1"/>
  <c r="Q298" i="1"/>
  <c r="R298" i="1"/>
  <c r="S298" i="1"/>
  <c r="W298" i="1"/>
  <c r="C299" i="1"/>
  <c r="L299" i="1"/>
  <c r="M299" i="1"/>
  <c r="N299" i="1"/>
  <c r="O299" i="1"/>
  <c r="P299" i="1"/>
  <c r="Q299" i="1"/>
  <c r="R299" i="1"/>
  <c r="S299" i="1"/>
  <c r="W299" i="1"/>
  <c r="C300" i="1"/>
  <c r="L300" i="1"/>
  <c r="M300" i="1"/>
  <c r="N300" i="1"/>
  <c r="O300" i="1"/>
  <c r="P300" i="1"/>
  <c r="Q300" i="1"/>
  <c r="R300" i="1"/>
  <c r="S300" i="1"/>
  <c r="W300" i="1"/>
  <c r="C301" i="1"/>
  <c r="L301" i="1"/>
  <c r="M301" i="1"/>
  <c r="N301" i="1"/>
  <c r="O301" i="1"/>
  <c r="P301" i="1"/>
  <c r="Q301" i="1"/>
  <c r="R301" i="1"/>
  <c r="S301" i="1"/>
  <c r="W301" i="1"/>
  <c r="C302" i="1"/>
  <c r="L302" i="1"/>
  <c r="M302" i="1"/>
  <c r="N302" i="1"/>
  <c r="O302" i="1"/>
  <c r="P302" i="1"/>
  <c r="Q302" i="1"/>
  <c r="R302" i="1"/>
  <c r="S302" i="1"/>
  <c r="W302" i="1"/>
  <c r="C303" i="1"/>
  <c r="L303" i="1"/>
  <c r="M303" i="1"/>
  <c r="N303" i="1"/>
  <c r="O303" i="1"/>
  <c r="P303" i="1"/>
  <c r="Q303" i="1"/>
  <c r="R303" i="1"/>
  <c r="S303" i="1"/>
  <c r="W303" i="1"/>
  <c r="C304" i="1"/>
  <c r="L304" i="1"/>
  <c r="M304" i="1"/>
  <c r="N304" i="1"/>
  <c r="O304" i="1"/>
  <c r="P304" i="1"/>
  <c r="Q304" i="1"/>
  <c r="R304" i="1"/>
  <c r="S304" i="1"/>
  <c r="W304" i="1"/>
  <c r="C305" i="1"/>
  <c r="L305" i="1"/>
  <c r="M305" i="1"/>
  <c r="N305" i="1"/>
  <c r="O305" i="1"/>
  <c r="P305" i="1"/>
  <c r="Q305" i="1"/>
  <c r="R305" i="1"/>
  <c r="S305" i="1"/>
  <c r="W305" i="1"/>
  <c r="C306" i="1"/>
  <c r="L306" i="1"/>
  <c r="M306" i="1"/>
  <c r="N306" i="1"/>
  <c r="O306" i="1"/>
  <c r="P306" i="1"/>
  <c r="Q306" i="1"/>
  <c r="R306" i="1"/>
  <c r="S306" i="1"/>
  <c r="W306" i="1"/>
  <c r="C307" i="1"/>
  <c r="L307" i="1"/>
  <c r="M307" i="1"/>
  <c r="N307" i="1"/>
  <c r="O307" i="1"/>
  <c r="P307" i="1"/>
  <c r="Q307" i="1"/>
  <c r="R307" i="1"/>
  <c r="S307" i="1"/>
  <c r="W307" i="1"/>
  <c r="C308" i="1"/>
  <c r="L308" i="1"/>
  <c r="M308" i="1"/>
  <c r="N308" i="1"/>
  <c r="O308" i="1"/>
  <c r="P308" i="1"/>
  <c r="Q308" i="1"/>
  <c r="R308" i="1"/>
  <c r="S308" i="1"/>
  <c r="W308" i="1"/>
  <c r="C309" i="1"/>
  <c r="L309" i="1"/>
  <c r="M309" i="1"/>
  <c r="N309" i="1"/>
  <c r="O309" i="1"/>
  <c r="P309" i="1"/>
  <c r="Q309" i="1"/>
  <c r="R309" i="1"/>
  <c r="S309" i="1"/>
  <c r="W309" i="1"/>
  <c r="C310" i="1"/>
  <c r="L310" i="1"/>
  <c r="M310" i="1"/>
  <c r="N310" i="1"/>
  <c r="O310" i="1"/>
  <c r="P310" i="1"/>
  <c r="Q310" i="1"/>
  <c r="R310" i="1"/>
  <c r="S310" i="1"/>
  <c r="W310" i="1"/>
  <c r="C311" i="1"/>
  <c r="L311" i="1"/>
  <c r="M311" i="1"/>
  <c r="N311" i="1"/>
  <c r="O311" i="1"/>
  <c r="P311" i="1"/>
  <c r="Q311" i="1"/>
  <c r="R311" i="1"/>
  <c r="S311" i="1"/>
  <c r="W311" i="1"/>
  <c r="C312" i="1"/>
  <c r="L312" i="1"/>
  <c r="M312" i="1"/>
  <c r="N312" i="1"/>
  <c r="O312" i="1"/>
  <c r="P312" i="1"/>
  <c r="Q312" i="1"/>
  <c r="R312" i="1"/>
  <c r="S312" i="1"/>
  <c r="W312" i="1"/>
  <c r="C313" i="1"/>
  <c r="L313" i="1"/>
  <c r="M313" i="1"/>
  <c r="N313" i="1"/>
  <c r="O313" i="1"/>
  <c r="P313" i="1"/>
  <c r="Q313" i="1"/>
  <c r="R313" i="1"/>
  <c r="S313" i="1"/>
  <c r="W313" i="1"/>
  <c r="C314" i="1"/>
  <c r="L314" i="1"/>
  <c r="M314" i="1"/>
  <c r="N314" i="1"/>
  <c r="O314" i="1"/>
  <c r="P314" i="1"/>
  <c r="Q314" i="1"/>
  <c r="R314" i="1"/>
  <c r="S314" i="1"/>
  <c r="W314" i="1"/>
  <c r="C315" i="1"/>
  <c r="L315" i="1"/>
  <c r="M315" i="1"/>
  <c r="N315" i="1"/>
  <c r="O315" i="1"/>
  <c r="P315" i="1"/>
  <c r="Q315" i="1"/>
  <c r="R315" i="1"/>
  <c r="S315" i="1"/>
  <c r="W315" i="1"/>
  <c r="C316" i="1"/>
  <c r="L316" i="1"/>
  <c r="M316" i="1"/>
  <c r="N316" i="1"/>
  <c r="O316" i="1"/>
  <c r="P316" i="1"/>
  <c r="Q316" i="1"/>
  <c r="R316" i="1"/>
  <c r="S316" i="1"/>
  <c r="W316" i="1"/>
  <c r="C317" i="1"/>
  <c r="L317" i="1"/>
  <c r="M317" i="1"/>
  <c r="N317" i="1"/>
  <c r="O317" i="1"/>
  <c r="P317" i="1"/>
  <c r="Q317" i="1"/>
  <c r="R317" i="1"/>
  <c r="S317" i="1"/>
  <c r="W317" i="1"/>
  <c r="C318" i="1"/>
  <c r="L318" i="1"/>
  <c r="M318" i="1"/>
  <c r="N318" i="1"/>
  <c r="O318" i="1"/>
  <c r="P318" i="1"/>
  <c r="Q318" i="1"/>
  <c r="R318" i="1"/>
  <c r="S318" i="1"/>
  <c r="W318" i="1"/>
  <c r="C319" i="1"/>
  <c r="L319" i="1"/>
  <c r="M319" i="1"/>
  <c r="N319" i="1"/>
  <c r="O319" i="1"/>
  <c r="P319" i="1"/>
  <c r="Q319" i="1"/>
  <c r="R319" i="1"/>
  <c r="S319" i="1"/>
  <c r="W319" i="1"/>
  <c r="C320" i="1"/>
  <c r="L320" i="1"/>
  <c r="M320" i="1"/>
  <c r="N320" i="1"/>
  <c r="O320" i="1"/>
  <c r="P320" i="1"/>
  <c r="Q320" i="1"/>
  <c r="R320" i="1"/>
  <c r="S320" i="1"/>
  <c r="W320" i="1"/>
  <c r="C321" i="1"/>
  <c r="L321" i="1"/>
  <c r="M321" i="1"/>
  <c r="N321" i="1"/>
  <c r="O321" i="1"/>
  <c r="P321" i="1"/>
  <c r="Q321" i="1"/>
  <c r="R321" i="1"/>
  <c r="S321" i="1"/>
  <c r="W321" i="1"/>
  <c r="C322" i="1"/>
  <c r="L322" i="1"/>
  <c r="M322" i="1"/>
  <c r="N322" i="1"/>
  <c r="O322" i="1"/>
  <c r="P322" i="1"/>
  <c r="Q322" i="1"/>
  <c r="R322" i="1"/>
  <c r="S322" i="1"/>
  <c r="W322" i="1"/>
  <c r="C323" i="1"/>
  <c r="L323" i="1"/>
  <c r="M323" i="1"/>
  <c r="N323" i="1"/>
  <c r="O323" i="1"/>
  <c r="P323" i="1"/>
  <c r="Q323" i="1"/>
  <c r="R323" i="1"/>
  <c r="S323" i="1"/>
  <c r="W323" i="1"/>
  <c r="C324" i="1"/>
  <c r="L324" i="1"/>
  <c r="M324" i="1"/>
  <c r="N324" i="1"/>
  <c r="O324" i="1"/>
  <c r="P324" i="1"/>
  <c r="Q324" i="1"/>
  <c r="R324" i="1"/>
  <c r="S324" i="1"/>
  <c r="W324" i="1"/>
  <c r="C325" i="1"/>
  <c r="L325" i="1"/>
  <c r="M325" i="1"/>
  <c r="N325" i="1"/>
  <c r="O325" i="1"/>
  <c r="P325" i="1"/>
  <c r="Q325" i="1"/>
  <c r="R325" i="1"/>
  <c r="S325" i="1"/>
  <c r="W325" i="1"/>
  <c r="C326" i="1"/>
  <c r="L326" i="1"/>
  <c r="M326" i="1"/>
  <c r="N326" i="1"/>
  <c r="O326" i="1"/>
  <c r="P326" i="1"/>
  <c r="Q326" i="1"/>
  <c r="R326" i="1"/>
  <c r="S326" i="1"/>
  <c r="W326" i="1"/>
  <c r="C327" i="1"/>
  <c r="L327" i="1"/>
  <c r="M327" i="1"/>
  <c r="N327" i="1"/>
  <c r="O327" i="1"/>
  <c r="P327" i="1"/>
  <c r="Q327" i="1"/>
  <c r="R327" i="1"/>
  <c r="S327" i="1"/>
  <c r="W327" i="1"/>
  <c r="C328" i="1"/>
  <c r="L328" i="1"/>
  <c r="M328" i="1"/>
  <c r="N328" i="1"/>
  <c r="O328" i="1"/>
  <c r="P328" i="1"/>
  <c r="Q328" i="1"/>
  <c r="R328" i="1"/>
  <c r="S328" i="1"/>
  <c r="W328" i="1"/>
  <c r="C329" i="1"/>
  <c r="L329" i="1"/>
  <c r="M329" i="1"/>
  <c r="N329" i="1"/>
  <c r="O329" i="1"/>
  <c r="P329" i="1"/>
  <c r="Q329" i="1"/>
  <c r="R329" i="1"/>
  <c r="S329" i="1"/>
  <c r="W329" i="1"/>
  <c r="C330" i="1"/>
  <c r="L330" i="1"/>
  <c r="M330" i="1"/>
  <c r="N330" i="1"/>
  <c r="O330" i="1"/>
  <c r="P330" i="1"/>
  <c r="Q330" i="1"/>
  <c r="R330" i="1"/>
  <c r="S330" i="1"/>
  <c r="W330" i="1"/>
  <c r="C331" i="1"/>
  <c r="L331" i="1"/>
  <c r="M331" i="1"/>
  <c r="N331" i="1"/>
  <c r="O331" i="1"/>
  <c r="P331" i="1"/>
  <c r="Q331" i="1"/>
  <c r="R331" i="1"/>
  <c r="S331" i="1"/>
  <c r="W331" i="1"/>
  <c r="C332" i="1"/>
  <c r="L332" i="1"/>
  <c r="M332" i="1"/>
  <c r="N332" i="1"/>
  <c r="O332" i="1"/>
  <c r="P332" i="1"/>
  <c r="Q332" i="1"/>
  <c r="R332" i="1"/>
  <c r="S332" i="1"/>
  <c r="W332" i="1"/>
  <c r="C333" i="1"/>
  <c r="L333" i="1"/>
  <c r="M333" i="1"/>
  <c r="N333" i="1"/>
  <c r="O333" i="1"/>
  <c r="P333" i="1"/>
  <c r="Q333" i="1"/>
  <c r="R333" i="1"/>
  <c r="S333" i="1"/>
  <c r="W333" i="1"/>
  <c r="C334" i="1"/>
  <c r="L334" i="1"/>
  <c r="M334" i="1"/>
  <c r="N334" i="1"/>
  <c r="O334" i="1"/>
  <c r="P334" i="1"/>
  <c r="Q334" i="1"/>
  <c r="R334" i="1"/>
  <c r="S334" i="1"/>
  <c r="W334" i="1"/>
  <c r="C335" i="1"/>
  <c r="L335" i="1"/>
  <c r="M335" i="1"/>
  <c r="N335" i="1"/>
  <c r="O335" i="1"/>
  <c r="P335" i="1"/>
  <c r="Q335" i="1"/>
  <c r="R335" i="1"/>
  <c r="S335" i="1"/>
  <c r="W335" i="1"/>
  <c r="C336" i="1"/>
  <c r="L336" i="1"/>
  <c r="M336" i="1"/>
  <c r="N336" i="1"/>
  <c r="O336" i="1"/>
  <c r="P336" i="1"/>
  <c r="Q336" i="1"/>
  <c r="R336" i="1"/>
  <c r="S336" i="1"/>
  <c r="W336" i="1"/>
  <c r="C337" i="1"/>
  <c r="L337" i="1"/>
  <c r="M337" i="1"/>
  <c r="N337" i="1"/>
  <c r="O337" i="1"/>
  <c r="P337" i="1"/>
  <c r="Q337" i="1"/>
  <c r="R337" i="1"/>
  <c r="S337" i="1"/>
  <c r="W337" i="1"/>
  <c r="C338" i="1"/>
  <c r="L338" i="1"/>
  <c r="M338" i="1"/>
  <c r="N338" i="1"/>
  <c r="O338" i="1"/>
  <c r="P338" i="1"/>
  <c r="Q338" i="1"/>
  <c r="R338" i="1"/>
  <c r="S338" i="1"/>
  <c r="W338" i="1"/>
  <c r="C339" i="1"/>
  <c r="L339" i="1"/>
  <c r="M339" i="1"/>
  <c r="N339" i="1"/>
  <c r="O339" i="1"/>
  <c r="P339" i="1"/>
  <c r="Q339" i="1"/>
  <c r="R339" i="1"/>
  <c r="S339" i="1"/>
  <c r="W339" i="1"/>
  <c r="C340" i="1"/>
  <c r="L340" i="1"/>
  <c r="M340" i="1"/>
  <c r="N340" i="1"/>
  <c r="O340" i="1"/>
  <c r="P340" i="1"/>
  <c r="Q340" i="1"/>
  <c r="R340" i="1"/>
  <c r="S340" i="1"/>
  <c r="W340" i="1"/>
  <c r="C341" i="1"/>
  <c r="L341" i="1"/>
  <c r="M341" i="1"/>
  <c r="N341" i="1"/>
  <c r="O341" i="1"/>
  <c r="P341" i="1"/>
  <c r="Q341" i="1"/>
  <c r="R341" i="1"/>
  <c r="S341" i="1"/>
  <c r="W341" i="1"/>
  <c r="C342" i="1"/>
  <c r="L342" i="1"/>
  <c r="M342" i="1"/>
  <c r="N342" i="1"/>
  <c r="O342" i="1"/>
  <c r="P342" i="1"/>
  <c r="Q342" i="1"/>
  <c r="R342" i="1"/>
  <c r="S342" i="1"/>
  <c r="W342" i="1"/>
  <c r="C343" i="1"/>
  <c r="L343" i="1"/>
  <c r="M343" i="1"/>
  <c r="N343" i="1"/>
  <c r="O343" i="1"/>
  <c r="P343" i="1"/>
  <c r="Q343" i="1"/>
  <c r="R343" i="1"/>
  <c r="S343" i="1"/>
  <c r="W343" i="1"/>
  <c r="C344" i="1"/>
  <c r="L344" i="1"/>
  <c r="M344" i="1"/>
  <c r="N344" i="1"/>
  <c r="O344" i="1"/>
  <c r="P344" i="1"/>
  <c r="Q344" i="1"/>
  <c r="R344" i="1"/>
  <c r="S344" i="1"/>
  <c r="W344" i="1"/>
  <c r="C345" i="1"/>
  <c r="L345" i="1"/>
  <c r="M345" i="1"/>
  <c r="N345" i="1"/>
  <c r="O345" i="1"/>
  <c r="P345" i="1"/>
  <c r="Q345" i="1"/>
  <c r="R345" i="1"/>
  <c r="S345" i="1"/>
  <c r="W345" i="1"/>
  <c r="C346" i="1"/>
  <c r="L346" i="1"/>
  <c r="M346" i="1"/>
  <c r="N346" i="1"/>
  <c r="O346" i="1"/>
  <c r="P346" i="1"/>
  <c r="Q346" i="1"/>
  <c r="R346" i="1"/>
  <c r="S346" i="1"/>
  <c r="W346" i="1"/>
  <c r="C347" i="1"/>
  <c r="L347" i="1"/>
  <c r="M347" i="1"/>
  <c r="N347" i="1"/>
  <c r="O347" i="1"/>
  <c r="P347" i="1"/>
  <c r="Q347" i="1"/>
  <c r="R347" i="1"/>
  <c r="S347" i="1"/>
  <c r="W347" i="1"/>
  <c r="C348" i="1"/>
  <c r="L348" i="1"/>
  <c r="M348" i="1"/>
  <c r="N348" i="1"/>
  <c r="O348" i="1"/>
  <c r="P348" i="1"/>
  <c r="Q348" i="1"/>
  <c r="R348" i="1"/>
  <c r="S348" i="1"/>
  <c r="W348" i="1"/>
  <c r="C349" i="1"/>
  <c r="L349" i="1"/>
  <c r="M349" i="1"/>
  <c r="N349" i="1"/>
  <c r="O349" i="1"/>
  <c r="P349" i="1"/>
  <c r="Q349" i="1"/>
  <c r="R349" i="1"/>
  <c r="S349" i="1"/>
  <c r="W349" i="1"/>
  <c r="C350" i="1"/>
  <c r="L350" i="1"/>
  <c r="M350" i="1"/>
  <c r="N350" i="1"/>
  <c r="O350" i="1"/>
  <c r="P350" i="1"/>
  <c r="Q350" i="1"/>
  <c r="R350" i="1"/>
  <c r="S350" i="1"/>
  <c r="W350" i="1"/>
  <c r="C351" i="1"/>
  <c r="L351" i="1"/>
  <c r="M351" i="1"/>
  <c r="N351" i="1"/>
  <c r="O351" i="1"/>
  <c r="P351" i="1"/>
  <c r="Q351" i="1"/>
  <c r="R351" i="1"/>
  <c r="S351" i="1"/>
  <c r="W351" i="1"/>
  <c r="C352" i="1"/>
  <c r="L352" i="1"/>
  <c r="M352" i="1"/>
  <c r="N352" i="1"/>
  <c r="O352" i="1"/>
  <c r="P352" i="1"/>
  <c r="Q352" i="1"/>
  <c r="R352" i="1"/>
  <c r="S352" i="1"/>
  <c r="W352" i="1"/>
  <c r="C353" i="1"/>
  <c r="L353" i="1"/>
  <c r="M353" i="1"/>
  <c r="N353" i="1"/>
  <c r="O353" i="1"/>
  <c r="P353" i="1"/>
  <c r="Q353" i="1"/>
  <c r="R353" i="1"/>
  <c r="S353" i="1"/>
  <c r="W353" i="1"/>
  <c r="C354" i="1"/>
  <c r="L354" i="1"/>
  <c r="M354" i="1"/>
  <c r="N354" i="1"/>
  <c r="O354" i="1"/>
  <c r="P354" i="1"/>
  <c r="Q354" i="1"/>
  <c r="R354" i="1"/>
  <c r="S354" i="1"/>
  <c r="W354" i="1"/>
  <c r="C355" i="1"/>
  <c r="L355" i="1"/>
  <c r="M355" i="1"/>
  <c r="N355" i="1"/>
  <c r="O355" i="1"/>
  <c r="P355" i="1"/>
  <c r="Q355" i="1"/>
  <c r="R355" i="1"/>
  <c r="S355" i="1"/>
  <c r="W355" i="1"/>
  <c r="C356" i="1"/>
  <c r="L356" i="1"/>
  <c r="M356" i="1"/>
  <c r="N356" i="1"/>
  <c r="O356" i="1"/>
  <c r="P356" i="1"/>
  <c r="Q356" i="1"/>
  <c r="R356" i="1"/>
  <c r="S356" i="1"/>
  <c r="W356" i="1"/>
  <c r="C357" i="1"/>
  <c r="L357" i="1"/>
  <c r="M357" i="1"/>
  <c r="N357" i="1"/>
  <c r="O357" i="1"/>
  <c r="P357" i="1"/>
  <c r="Q357" i="1"/>
  <c r="R357" i="1"/>
  <c r="S357" i="1"/>
  <c r="W357" i="1"/>
  <c r="C358" i="1"/>
  <c r="L358" i="1"/>
  <c r="M358" i="1"/>
  <c r="N358" i="1"/>
  <c r="O358" i="1"/>
  <c r="P358" i="1"/>
  <c r="Q358" i="1"/>
  <c r="R358" i="1"/>
  <c r="S358" i="1"/>
  <c r="W358" i="1"/>
  <c r="C7" i="1"/>
  <c r="L7" i="1"/>
  <c r="M7" i="1"/>
  <c r="N7" i="1"/>
  <c r="O7" i="1"/>
  <c r="P7" i="1"/>
  <c r="Q7" i="1"/>
  <c r="R7" i="1"/>
  <c r="S7" i="1"/>
  <c r="W7" i="1"/>
  <c r="AF8" i="1"/>
  <c r="AG8" i="1"/>
  <c r="AF9" i="1"/>
  <c r="AG9" i="1"/>
  <c r="AF10" i="1"/>
  <c r="AG10" i="1"/>
  <c r="AF11" i="1"/>
  <c r="AG11" i="1"/>
  <c r="AF12" i="1"/>
  <c r="AG12" i="1"/>
  <c r="AF13" i="1"/>
  <c r="AG13" i="1"/>
  <c r="AF14" i="1"/>
  <c r="AG14" i="1"/>
  <c r="AF15" i="1"/>
  <c r="AG15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F30" i="1"/>
  <c r="AG30" i="1"/>
  <c r="AF31" i="1"/>
  <c r="AG31" i="1"/>
  <c r="AF32" i="1"/>
  <c r="AG32" i="1"/>
  <c r="AF33" i="1"/>
  <c r="AG33" i="1"/>
  <c r="AF34" i="1"/>
  <c r="AG34" i="1"/>
  <c r="AF35" i="1"/>
  <c r="AG35" i="1"/>
  <c r="AF36" i="1"/>
  <c r="AG36" i="1"/>
  <c r="AF37" i="1"/>
  <c r="AG37" i="1"/>
  <c r="AF38" i="1"/>
  <c r="AG38" i="1"/>
  <c r="AF39" i="1"/>
  <c r="AG39" i="1"/>
  <c r="AF40" i="1"/>
  <c r="AG40" i="1"/>
  <c r="AF41" i="1"/>
  <c r="AG41" i="1"/>
  <c r="AF42" i="1"/>
  <c r="AG42" i="1"/>
  <c r="AF43" i="1"/>
  <c r="AG43" i="1"/>
  <c r="AF44" i="1"/>
  <c r="AG44" i="1"/>
  <c r="AF45" i="1"/>
  <c r="AG45" i="1"/>
  <c r="AF46" i="1"/>
  <c r="AG46" i="1"/>
  <c r="AF47" i="1"/>
  <c r="AG47" i="1"/>
  <c r="AF48" i="1"/>
  <c r="AG48" i="1"/>
  <c r="AF49" i="1"/>
  <c r="AG49" i="1"/>
  <c r="AF50" i="1"/>
  <c r="AG50" i="1"/>
  <c r="AF51" i="1"/>
  <c r="AG51" i="1"/>
  <c r="AF52" i="1"/>
  <c r="AG52" i="1"/>
  <c r="AF53" i="1"/>
  <c r="AG53" i="1"/>
  <c r="AF54" i="1"/>
  <c r="AG54" i="1"/>
  <c r="AF55" i="1"/>
  <c r="AG55" i="1"/>
  <c r="AF56" i="1"/>
  <c r="AG56" i="1"/>
  <c r="AF57" i="1"/>
  <c r="AG57" i="1"/>
  <c r="AF58" i="1"/>
  <c r="AG58" i="1"/>
  <c r="AF59" i="1"/>
  <c r="AG59" i="1"/>
  <c r="AF60" i="1"/>
  <c r="AG60" i="1"/>
  <c r="AF61" i="1"/>
  <c r="AG61" i="1"/>
  <c r="AF62" i="1"/>
  <c r="AG62" i="1"/>
  <c r="AF63" i="1"/>
  <c r="AG63" i="1"/>
  <c r="AF64" i="1"/>
  <c r="AG64" i="1"/>
  <c r="AF65" i="1"/>
  <c r="AG65" i="1"/>
  <c r="AF66" i="1"/>
  <c r="AG66" i="1"/>
  <c r="AF67" i="1"/>
  <c r="AG67" i="1"/>
  <c r="AF68" i="1"/>
  <c r="AG68" i="1"/>
  <c r="AF69" i="1"/>
  <c r="AG69" i="1"/>
  <c r="AF70" i="1"/>
  <c r="AG70" i="1"/>
  <c r="AF71" i="1"/>
  <c r="AG71" i="1"/>
  <c r="AF72" i="1"/>
  <c r="AG72" i="1"/>
  <c r="AF73" i="1"/>
  <c r="AG73" i="1"/>
  <c r="AF74" i="1"/>
  <c r="AG74" i="1"/>
  <c r="AF75" i="1"/>
  <c r="AG75" i="1"/>
  <c r="AF76" i="1"/>
  <c r="AG76" i="1"/>
  <c r="AF77" i="1"/>
  <c r="AG77" i="1"/>
  <c r="AF78" i="1"/>
  <c r="AG78" i="1"/>
  <c r="AF79" i="1"/>
  <c r="AG79" i="1"/>
  <c r="AF80" i="1"/>
  <c r="AG80" i="1"/>
  <c r="AF81" i="1"/>
  <c r="AG81" i="1"/>
  <c r="AF82" i="1"/>
  <c r="AG82" i="1"/>
  <c r="AF83" i="1"/>
  <c r="AG83" i="1"/>
  <c r="AF84" i="1"/>
  <c r="AG84" i="1"/>
  <c r="AF85" i="1"/>
  <c r="AG85" i="1"/>
  <c r="AF86" i="1"/>
  <c r="AG86" i="1"/>
  <c r="AF87" i="1"/>
  <c r="AG87" i="1"/>
  <c r="AF88" i="1"/>
  <c r="AG88" i="1"/>
  <c r="AF89" i="1"/>
  <c r="AG89" i="1"/>
  <c r="AF90" i="1"/>
  <c r="AG90" i="1"/>
  <c r="AF91" i="1"/>
  <c r="AG91" i="1"/>
  <c r="AF92" i="1"/>
  <c r="AG92" i="1"/>
  <c r="AF93" i="1"/>
  <c r="AG93" i="1"/>
  <c r="AF94" i="1"/>
  <c r="AG94" i="1"/>
  <c r="AF245" i="1"/>
  <c r="AG245" i="1"/>
  <c r="AF246" i="1"/>
  <c r="AG246" i="1"/>
  <c r="AF247" i="1"/>
  <c r="AG247" i="1"/>
  <c r="AF248" i="1"/>
  <c r="AG248" i="1"/>
  <c r="AF249" i="1"/>
  <c r="AG249" i="1"/>
  <c r="AF250" i="1"/>
  <c r="AG250" i="1"/>
  <c r="AF251" i="1"/>
  <c r="AG251" i="1"/>
  <c r="AF252" i="1"/>
  <c r="AG252" i="1"/>
  <c r="AF253" i="1"/>
  <c r="AG253" i="1"/>
  <c r="AF254" i="1"/>
  <c r="AG254" i="1"/>
  <c r="AF255" i="1"/>
  <c r="AG255" i="1"/>
  <c r="AF256" i="1"/>
  <c r="AG256" i="1"/>
  <c r="AF257" i="1"/>
  <c r="AG257" i="1"/>
  <c r="AF258" i="1"/>
  <c r="AG258" i="1"/>
  <c r="AF259" i="1"/>
  <c r="AG259" i="1"/>
  <c r="AF260" i="1"/>
  <c r="AG260" i="1"/>
  <c r="AF261" i="1"/>
  <c r="AG261" i="1"/>
  <c r="AF262" i="1"/>
  <c r="AG262" i="1"/>
  <c r="AF263" i="1"/>
  <c r="AG263" i="1"/>
  <c r="AF264" i="1"/>
  <c r="AG264" i="1"/>
  <c r="AF265" i="1"/>
  <c r="AG265" i="1"/>
  <c r="AF266" i="1"/>
  <c r="AG266" i="1"/>
  <c r="AF267" i="1"/>
  <c r="AG267" i="1"/>
  <c r="AF268" i="1"/>
  <c r="AG268" i="1"/>
  <c r="AF269" i="1"/>
  <c r="AG269" i="1"/>
  <c r="AF270" i="1"/>
  <c r="AG270" i="1"/>
  <c r="AF271" i="1"/>
  <c r="AG271" i="1"/>
  <c r="AF272" i="1"/>
  <c r="AG272" i="1"/>
  <c r="AF273" i="1"/>
  <c r="AG273" i="1"/>
  <c r="AF274" i="1"/>
  <c r="AG274" i="1"/>
  <c r="AF275" i="1"/>
  <c r="AG275" i="1"/>
  <c r="AF276" i="1"/>
  <c r="AG276" i="1"/>
  <c r="AF277" i="1"/>
  <c r="AG277" i="1"/>
  <c r="AF278" i="1"/>
  <c r="AG278" i="1"/>
  <c r="AF279" i="1"/>
  <c r="AG279" i="1"/>
  <c r="AF280" i="1"/>
  <c r="AG280" i="1"/>
  <c r="AF281" i="1"/>
  <c r="AG281" i="1"/>
  <c r="AF282" i="1"/>
  <c r="AG282" i="1"/>
  <c r="AF283" i="1"/>
  <c r="AG283" i="1"/>
  <c r="AF284" i="1"/>
  <c r="AG284" i="1"/>
  <c r="AF285" i="1"/>
  <c r="AG285" i="1"/>
  <c r="AF286" i="1"/>
  <c r="AG286" i="1"/>
  <c r="AF287" i="1"/>
  <c r="AG287" i="1"/>
  <c r="AF288" i="1"/>
  <c r="AG288" i="1"/>
  <c r="AF289" i="1"/>
  <c r="AG289" i="1"/>
  <c r="AF290" i="1"/>
  <c r="AG290" i="1"/>
  <c r="AF291" i="1"/>
  <c r="AG291" i="1"/>
  <c r="AF292" i="1"/>
  <c r="AG292" i="1"/>
  <c r="AF293" i="1"/>
  <c r="AG293" i="1"/>
  <c r="AF294" i="1"/>
  <c r="AG294" i="1"/>
  <c r="AF295" i="1"/>
  <c r="AG295" i="1"/>
  <c r="AF296" i="1"/>
  <c r="AG296" i="1"/>
  <c r="AF297" i="1"/>
  <c r="AG297" i="1"/>
  <c r="AF298" i="1"/>
  <c r="AG298" i="1"/>
  <c r="AF299" i="1"/>
  <c r="AG299" i="1"/>
  <c r="AF300" i="1"/>
  <c r="AG300" i="1"/>
  <c r="AF301" i="1"/>
  <c r="AG301" i="1"/>
  <c r="AF302" i="1"/>
  <c r="AG302" i="1"/>
  <c r="AF303" i="1"/>
  <c r="AG303" i="1"/>
  <c r="AF304" i="1"/>
  <c r="AG304" i="1"/>
  <c r="AF305" i="1"/>
  <c r="AG305" i="1"/>
  <c r="AF306" i="1"/>
  <c r="AG306" i="1"/>
  <c r="AF307" i="1"/>
  <c r="AG307" i="1"/>
  <c r="AF308" i="1"/>
  <c r="AG308" i="1"/>
  <c r="AF309" i="1"/>
  <c r="AG309" i="1"/>
  <c r="AF310" i="1"/>
  <c r="AG310" i="1"/>
  <c r="AF311" i="1"/>
  <c r="AG311" i="1"/>
  <c r="AF312" i="1"/>
  <c r="AG312" i="1"/>
  <c r="AF313" i="1"/>
  <c r="AG313" i="1"/>
  <c r="AF314" i="1"/>
  <c r="AG314" i="1"/>
  <c r="AF315" i="1"/>
  <c r="AG315" i="1"/>
  <c r="AF316" i="1"/>
  <c r="AG316" i="1"/>
  <c r="AF317" i="1"/>
  <c r="AG317" i="1"/>
  <c r="AF318" i="1"/>
  <c r="AG318" i="1"/>
  <c r="AF319" i="1"/>
  <c r="AG319" i="1"/>
  <c r="AF320" i="1"/>
  <c r="AG320" i="1"/>
  <c r="AF321" i="1"/>
  <c r="AG321" i="1"/>
  <c r="AF322" i="1"/>
  <c r="AG322" i="1"/>
  <c r="AF323" i="1"/>
  <c r="AG323" i="1"/>
  <c r="AF324" i="1"/>
  <c r="AG324" i="1"/>
  <c r="AF325" i="1"/>
  <c r="AG325" i="1"/>
  <c r="AF326" i="1"/>
  <c r="AG326" i="1"/>
  <c r="AF327" i="1"/>
  <c r="AG327" i="1"/>
  <c r="AF328" i="1"/>
  <c r="AG328" i="1"/>
  <c r="AF329" i="1"/>
  <c r="AG329" i="1"/>
  <c r="AF330" i="1"/>
  <c r="AG330" i="1"/>
  <c r="AF331" i="1"/>
  <c r="AG331" i="1"/>
  <c r="AF332" i="1"/>
  <c r="AG332" i="1"/>
  <c r="AF333" i="1"/>
  <c r="AG333" i="1"/>
  <c r="AF334" i="1"/>
  <c r="AG334" i="1"/>
  <c r="AF335" i="1"/>
  <c r="AG335" i="1"/>
  <c r="AF336" i="1"/>
  <c r="AG336" i="1"/>
  <c r="AF337" i="1"/>
  <c r="AG337" i="1"/>
  <c r="AF338" i="1"/>
  <c r="AG338" i="1"/>
  <c r="AF339" i="1"/>
  <c r="AG339" i="1"/>
  <c r="AF340" i="1"/>
  <c r="AG340" i="1"/>
  <c r="AF341" i="1"/>
  <c r="AG341" i="1"/>
  <c r="AF342" i="1"/>
  <c r="AG342" i="1"/>
  <c r="AF343" i="1"/>
  <c r="AG343" i="1"/>
  <c r="AF344" i="1"/>
  <c r="AG344" i="1"/>
  <c r="AF345" i="1"/>
  <c r="AG345" i="1"/>
  <c r="AF346" i="1"/>
  <c r="AG346" i="1"/>
  <c r="AF347" i="1"/>
  <c r="AG347" i="1"/>
  <c r="AF348" i="1"/>
  <c r="AG348" i="1"/>
  <c r="AF349" i="1"/>
  <c r="AG349" i="1"/>
  <c r="AF350" i="1"/>
  <c r="AG350" i="1"/>
  <c r="AF351" i="1"/>
  <c r="AG351" i="1"/>
  <c r="AF352" i="1"/>
  <c r="AG352" i="1"/>
  <c r="AF353" i="1"/>
  <c r="AG353" i="1"/>
  <c r="AF354" i="1"/>
  <c r="AG354" i="1"/>
  <c r="AF355" i="1"/>
  <c r="AG355" i="1"/>
  <c r="AF356" i="1"/>
  <c r="AG356" i="1"/>
  <c r="AF357" i="1"/>
  <c r="AG357" i="1"/>
  <c r="AF358" i="1"/>
  <c r="AG358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9" i="1"/>
  <c r="AE10" i="1"/>
  <c r="AE11" i="1"/>
  <c r="AE12" i="1"/>
  <c r="AE13" i="1"/>
  <c r="AE14" i="1"/>
  <c r="AE15" i="1"/>
  <c r="AE16" i="1"/>
  <c r="AE8" i="1"/>
  <c r="AC9" i="1"/>
  <c r="AD9" i="1"/>
  <c r="X9" i="1"/>
  <c r="A386" i="2"/>
  <c r="AC10" i="1"/>
  <c r="AD10" i="1"/>
  <c r="X10" i="1"/>
  <c r="A387" i="2"/>
  <c r="AC11" i="1"/>
  <c r="AD11" i="1"/>
  <c r="X11" i="1"/>
  <c r="A388" i="2"/>
  <c r="AC12" i="1"/>
  <c r="AD12" i="1"/>
  <c r="X12" i="1"/>
  <c r="A389" i="2"/>
  <c r="AC13" i="1"/>
  <c r="AD13" i="1"/>
  <c r="X13" i="1"/>
  <c r="A390" i="2"/>
  <c r="AC14" i="1"/>
  <c r="AD14" i="1"/>
  <c r="X14" i="1"/>
  <c r="A391" i="2"/>
  <c r="AC15" i="1"/>
  <c r="AD15" i="1"/>
  <c r="X15" i="1"/>
  <c r="A392" i="2"/>
  <c r="AC16" i="1"/>
  <c r="AD16" i="1"/>
  <c r="X16" i="1"/>
  <c r="A393" i="2"/>
  <c r="AC17" i="1"/>
  <c r="AD17" i="1"/>
  <c r="X17" i="1"/>
  <c r="A394" i="2"/>
  <c r="AC18" i="1"/>
  <c r="AD18" i="1"/>
  <c r="X18" i="1"/>
  <c r="A395" i="2"/>
  <c r="AC19" i="1"/>
  <c r="AD19" i="1"/>
  <c r="X19" i="1"/>
  <c r="A396" i="2"/>
  <c r="AC20" i="1"/>
  <c r="AD20" i="1"/>
  <c r="X20" i="1"/>
  <c r="A397" i="2"/>
  <c r="AC21" i="1"/>
  <c r="AD21" i="1"/>
  <c r="X21" i="1"/>
  <c r="A398" i="2"/>
  <c r="AC22" i="1"/>
  <c r="AD22" i="1"/>
  <c r="X22" i="1"/>
  <c r="A399" i="2"/>
  <c r="AC23" i="1"/>
  <c r="AD23" i="1"/>
  <c r="X23" i="1"/>
  <c r="A400" i="2"/>
  <c r="AC24" i="1"/>
  <c r="AD24" i="1"/>
  <c r="X24" i="1"/>
  <c r="A401" i="2"/>
  <c r="AC25" i="1"/>
  <c r="AD25" i="1"/>
  <c r="X25" i="1"/>
  <c r="A402" i="2"/>
  <c r="AC26" i="1"/>
  <c r="AD26" i="1"/>
  <c r="X26" i="1"/>
  <c r="A403" i="2"/>
  <c r="AC27" i="1"/>
  <c r="AD27" i="1"/>
  <c r="X27" i="1"/>
  <c r="A404" i="2"/>
  <c r="AC28" i="1"/>
  <c r="AD28" i="1"/>
  <c r="X28" i="1"/>
  <c r="A405" i="2"/>
  <c r="AC29" i="1"/>
  <c r="AD29" i="1"/>
  <c r="X29" i="1"/>
  <c r="A406" i="2"/>
  <c r="AC30" i="1"/>
  <c r="AD30" i="1"/>
  <c r="X30" i="1"/>
  <c r="A407" i="2"/>
  <c r="AC31" i="1"/>
  <c r="AD31" i="1"/>
  <c r="X31" i="1"/>
  <c r="A408" i="2"/>
  <c r="AC32" i="1"/>
  <c r="AD32" i="1"/>
  <c r="X32" i="1"/>
  <c r="A409" i="2"/>
  <c r="AC33" i="1"/>
  <c r="AD33" i="1"/>
  <c r="X33" i="1"/>
  <c r="A410" i="2"/>
  <c r="AC34" i="1"/>
  <c r="AD34" i="1"/>
  <c r="X34" i="1"/>
  <c r="A411" i="2"/>
  <c r="AC35" i="1"/>
  <c r="AD35" i="1"/>
  <c r="X35" i="1"/>
  <c r="A412" i="2"/>
  <c r="AC36" i="1"/>
  <c r="AD36" i="1"/>
  <c r="X36" i="1"/>
  <c r="A413" i="2"/>
  <c r="AC37" i="1"/>
  <c r="AD37" i="1"/>
  <c r="X37" i="1"/>
  <c r="A414" i="2"/>
  <c r="AC38" i="1"/>
  <c r="AD38" i="1"/>
  <c r="X38" i="1"/>
  <c r="A415" i="2"/>
  <c r="AC39" i="1"/>
  <c r="AD39" i="1"/>
  <c r="X39" i="1"/>
  <c r="A416" i="2"/>
  <c r="AC40" i="1"/>
  <c r="AD40" i="1"/>
  <c r="X40" i="1"/>
  <c r="A417" i="2"/>
  <c r="AC41" i="1"/>
  <c r="AD41" i="1"/>
  <c r="X41" i="1"/>
  <c r="A418" i="2"/>
  <c r="AC42" i="1"/>
  <c r="AD42" i="1"/>
  <c r="X42" i="1"/>
  <c r="A419" i="2"/>
  <c r="AC43" i="1"/>
  <c r="AD43" i="1"/>
  <c r="X43" i="1"/>
  <c r="A420" i="2"/>
  <c r="AC44" i="1"/>
  <c r="AD44" i="1"/>
  <c r="X44" i="1"/>
  <c r="A421" i="2"/>
  <c r="AC45" i="1"/>
  <c r="AD45" i="1"/>
  <c r="X45" i="1"/>
  <c r="A422" i="2"/>
  <c r="AC46" i="1"/>
  <c r="AD46" i="1"/>
  <c r="X46" i="1"/>
  <c r="A423" i="2"/>
  <c r="AC47" i="1"/>
  <c r="AD47" i="1"/>
  <c r="X47" i="1"/>
  <c r="A424" i="2"/>
  <c r="AC48" i="1"/>
  <c r="AD48" i="1"/>
  <c r="X48" i="1"/>
  <c r="A425" i="2"/>
  <c r="AC49" i="1"/>
  <c r="AD49" i="1"/>
  <c r="X49" i="1"/>
  <c r="A426" i="2"/>
  <c r="AC50" i="1"/>
  <c r="AD50" i="1"/>
  <c r="X50" i="1"/>
  <c r="A427" i="2"/>
  <c r="AC51" i="1"/>
  <c r="AD51" i="1"/>
  <c r="X51" i="1"/>
  <c r="A428" i="2"/>
  <c r="AC52" i="1"/>
  <c r="AD52" i="1"/>
  <c r="X52" i="1"/>
  <c r="A429" i="2"/>
  <c r="AC53" i="1"/>
  <c r="AD53" i="1"/>
  <c r="X53" i="1"/>
  <c r="A430" i="2"/>
  <c r="AC54" i="1"/>
  <c r="AD54" i="1"/>
  <c r="X54" i="1"/>
  <c r="A431" i="2"/>
  <c r="AC55" i="1"/>
  <c r="AD55" i="1"/>
  <c r="X55" i="1"/>
  <c r="A432" i="2"/>
  <c r="AC56" i="1"/>
  <c r="AD56" i="1"/>
  <c r="X56" i="1"/>
  <c r="A433" i="2"/>
  <c r="AC57" i="1"/>
  <c r="AD57" i="1"/>
  <c r="X57" i="1"/>
  <c r="A434" i="2"/>
  <c r="AC58" i="1"/>
  <c r="AD58" i="1"/>
  <c r="X58" i="1"/>
  <c r="A435" i="2"/>
  <c r="AC59" i="1"/>
  <c r="AD59" i="1"/>
  <c r="X59" i="1"/>
  <c r="A436" i="2"/>
  <c r="AC60" i="1"/>
  <c r="AD60" i="1"/>
  <c r="X60" i="1"/>
  <c r="A437" i="2"/>
  <c r="AC61" i="1"/>
  <c r="AD61" i="1"/>
  <c r="X61" i="1"/>
  <c r="A438" i="2"/>
  <c r="AC62" i="1"/>
  <c r="AD62" i="1"/>
  <c r="X62" i="1"/>
  <c r="A439" i="2"/>
  <c r="AC63" i="1"/>
  <c r="AD63" i="1"/>
  <c r="X63" i="1"/>
  <c r="A440" i="2"/>
  <c r="AC64" i="1"/>
  <c r="AD64" i="1"/>
  <c r="X64" i="1"/>
  <c r="A441" i="2"/>
  <c r="AC65" i="1"/>
  <c r="AD65" i="1"/>
  <c r="X65" i="1"/>
  <c r="A442" i="2"/>
  <c r="AC66" i="1"/>
  <c r="AD66" i="1"/>
  <c r="X66" i="1"/>
  <c r="A443" i="2"/>
  <c r="AC67" i="1"/>
  <c r="AD67" i="1"/>
  <c r="X67" i="1"/>
  <c r="A444" i="2"/>
  <c r="AC68" i="1"/>
  <c r="AD68" i="1"/>
  <c r="X68" i="1"/>
  <c r="A445" i="2"/>
  <c r="AC69" i="1"/>
  <c r="AD69" i="1"/>
  <c r="X69" i="1"/>
  <c r="A446" i="2"/>
  <c r="AC70" i="1"/>
  <c r="AD70" i="1"/>
  <c r="X70" i="1"/>
  <c r="A447" i="2"/>
  <c r="AC71" i="1"/>
  <c r="AD71" i="1"/>
  <c r="X71" i="1"/>
  <c r="A448" i="2"/>
  <c r="AC72" i="1"/>
  <c r="AD72" i="1"/>
  <c r="X72" i="1"/>
  <c r="A449" i="2"/>
  <c r="AC73" i="1"/>
  <c r="AD73" i="1"/>
  <c r="X73" i="1"/>
  <c r="A450" i="2"/>
  <c r="AC74" i="1"/>
  <c r="AD74" i="1"/>
  <c r="X74" i="1"/>
  <c r="A451" i="2"/>
  <c r="AC75" i="1"/>
  <c r="AD75" i="1"/>
  <c r="X75" i="1"/>
  <c r="A452" i="2"/>
  <c r="AC76" i="1"/>
  <c r="AD76" i="1"/>
  <c r="X76" i="1"/>
  <c r="A453" i="2"/>
  <c r="AC77" i="1"/>
  <c r="AD77" i="1"/>
  <c r="X77" i="1"/>
  <c r="A454" i="2"/>
  <c r="AC78" i="1"/>
  <c r="AD78" i="1"/>
  <c r="X78" i="1"/>
  <c r="A455" i="2"/>
  <c r="AC79" i="1"/>
  <c r="AD79" i="1"/>
  <c r="X79" i="1"/>
  <c r="A456" i="2"/>
  <c r="AC80" i="1"/>
  <c r="AD80" i="1"/>
  <c r="X80" i="1"/>
  <c r="A457" i="2"/>
  <c r="AC81" i="1"/>
  <c r="AD81" i="1"/>
  <c r="X81" i="1"/>
  <c r="A458" i="2"/>
  <c r="AC82" i="1"/>
  <c r="AD82" i="1"/>
  <c r="X82" i="1"/>
  <c r="A459" i="2"/>
  <c r="AC83" i="1"/>
  <c r="AD83" i="1"/>
  <c r="X83" i="1"/>
  <c r="A460" i="2"/>
  <c r="AC84" i="1"/>
  <c r="AD84" i="1"/>
  <c r="X84" i="1"/>
  <c r="A461" i="2"/>
  <c r="AC85" i="1"/>
  <c r="AD85" i="1"/>
  <c r="X85" i="1"/>
  <c r="A462" i="2"/>
  <c r="AC86" i="1"/>
  <c r="AD86" i="1"/>
  <c r="X86" i="1"/>
  <c r="A463" i="2"/>
  <c r="AC87" i="1"/>
  <c r="AD87" i="1"/>
  <c r="X87" i="1"/>
  <c r="A464" i="2"/>
  <c r="AC88" i="1"/>
  <c r="AD88" i="1"/>
  <c r="X88" i="1"/>
  <c r="A465" i="2"/>
  <c r="AC89" i="1"/>
  <c r="AD89" i="1"/>
  <c r="X89" i="1"/>
  <c r="A466" i="2"/>
  <c r="AC90" i="1"/>
  <c r="AD90" i="1"/>
  <c r="X90" i="1"/>
  <c r="A467" i="2"/>
  <c r="AC91" i="1"/>
  <c r="AD91" i="1"/>
  <c r="X91" i="1"/>
  <c r="A468" i="2"/>
  <c r="AC92" i="1"/>
  <c r="AD92" i="1"/>
  <c r="X92" i="1"/>
  <c r="A469" i="2"/>
  <c r="AC93" i="1"/>
  <c r="AD93" i="1"/>
  <c r="X93" i="1"/>
  <c r="A470" i="2"/>
  <c r="AC7" i="1"/>
  <c r="AD7" i="1"/>
  <c r="X7" i="1"/>
  <c r="AC94" i="1"/>
  <c r="AD94" i="1"/>
  <c r="X94" i="1"/>
  <c r="A471" i="2"/>
  <c r="AC95" i="1"/>
  <c r="AD95" i="1"/>
  <c r="X95" i="1"/>
  <c r="A472" i="2"/>
  <c r="AC96" i="1"/>
  <c r="AD96" i="1"/>
  <c r="X96" i="1"/>
  <c r="A473" i="2"/>
  <c r="AC97" i="1"/>
  <c r="AD97" i="1"/>
  <c r="X97" i="1"/>
  <c r="A474" i="2"/>
  <c r="AC98" i="1"/>
  <c r="AD98" i="1"/>
  <c r="X98" i="1"/>
  <c r="A475" i="2"/>
  <c r="AC99" i="1"/>
  <c r="AD99" i="1"/>
  <c r="X99" i="1"/>
  <c r="A476" i="2"/>
  <c r="AC100" i="1"/>
  <c r="AD100" i="1"/>
  <c r="X100" i="1"/>
  <c r="A477" i="2"/>
  <c r="AC101" i="1"/>
  <c r="AD101" i="1"/>
  <c r="X101" i="1"/>
  <c r="A478" i="2"/>
  <c r="AC102" i="1"/>
  <c r="AD102" i="1"/>
  <c r="X102" i="1"/>
  <c r="A479" i="2"/>
  <c r="AC103" i="1"/>
  <c r="AD103" i="1"/>
  <c r="X103" i="1"/>
  <c r="A480" i="2"/>
  <c r="AC104" i="1"/>
  <c r="AD104" i="1"/>
  <c r="X104" i="1"/>
  <c r="A481" i="2"/>
  <c r="AC105" i="1"/>
  <c r="AD105" i="1"/>
  <c r="X105" i="1"/>
  <c r="A482" i="2"/>
  <c r="AC106" i="1"/>
  <c r="AD106" i="1"/>
  <c r="X106" i="1"/>
  <c r="A483" i="2"/>
  <c r="AC107" i="1"/>
  <c r="AD107" i="1"/>
  <c r="X107" i="1"/>
  <c r="A484" i="2"/>
  <c r="AC108" i="1"/>
  <c r="AD108" i="1"/>
  <c r="X108" i="1"/>
  <c r="A485" i="2"/>
  <c r="AC109" i="1"/>
  <c r="AD109" i="1"/>
  <c r="X109" i="1"/>
  <c r="A486" i="2"/>
  <c r="AC110" i="1"/>
  <c r="AD110" i="1"/>
  <c r="X110" i="1"/>
  <c r="A487" i="2"/>
  <c r="AC111" i="1"/>
  <c r="AD111" i="1"/>
  <c r="X111" i="1"/>
  <c r="A488" i="2"/>
  <c r="AC112" i="1"/>
  <c r="AD112" i="1"/>
  <c r="X112" i="1"/>
  <c r="A489" i="2"/>
  <c r="AC113" i="1"/>
  <c r="AD113" i="1"/>
  <c r="X113" i="1"/>
  <c r="A490" i="2"/>
  <c r="AC114" i="1"/>
  <c r="AD114" i="1"/>
  <c r="X114" i="1"/>
  <c r="A491" i="2"/>
  <c r="AC115" i="1"/>
  <c r="AD115" i="1"/>
  <c r="X115" i="1"/>
  <c r="A492" i="2"/>
  <c r="AC116" i="1"/>
  <c r="AD116" i="1"/>
  <c r="X116" i="1"/>
  <c r="A493" i="2"/>
  <c r="AC117" i="1"/>
  <c r="AD117" i="1"/>
  <c r="X117" i="1"/>
  <c r="A494" i="2"/>
  <c r="AC118" i="1"/>
  <c r="AD118" i="1"/>
  <c r="X118" i="1"/>
  <c r="A495" i="2"/>
  <c r="AC119" i="1"/>
  <c r="AD119" i="1"/>
  <c r="X119" i="1"/>
  <c r="A496" i="2"/>
  <c r="AC120" i="1"/>
  <c r="AD120" i="1"/>
  <c r="X120" i="1"/>
  <c r="A497" i="2"/>
  <c r="AC121" i="1"/>
  <c r="AD121" i="1"/>
  <c r="X121" i="1"/>
  <c r="A498" i="2"/>
  <c r="AC122" i="1"/>
  <c r="AD122" i="1"/>
  <c r="X122" i="1"/>
  <c r="A499" i="2"/>
  <c r="AC123" i="1"/>
  <c r="AD123" i="1"/>
  <c r="X123" i="1"/>
  <c r="A500" i="2"/>
  <c r="AC124" i="1"/>
  <c r="AD124" i="1"/>
  <c r="X124" i="1"/>
  <c r="A501" i="2"/>
  <c r="AC125" i="1"/>
  <c r="AD125" i="1"/>
  <c r="X125" i="1"/>
  <c r="A502" i="2"/>
  <c r="AC126" i="1"/>
  <c r="AD126" i="1"/>
  <c r="X126" i="1"/>
  <c r="A503" i="2"/>
  <c r="AC127" i="1"/>
  <c r="AD127" i="1"/>
  <c r="X127" i="1"/>
  <c r="A504" i="2"/>
  <c r="AC128" i="1"/>
  <c r="AD128" i="1"/>
  <c r="X128" i="1"/>
  <c r="A505" i="2"/>
  <c r="AC129" i="1"/>
  <c r="AD129" i="1"/>
  <c r="X129" i="1"/>
  <c r="A506" i="2"/>
  <c r="AC130" i="1"/>
  <c r="AD130" i="1"/>
  <c r="X130" i="1"/>
  <c r="A507" i="2"/>
  <c r="AC131" i="1"/>
  <c r="AD131" i="1"/>
  <c r="X131" i="1"/>
  <c r="A508" i="2"/>
  <c r="AC132" i="1"/>
  <c r="AD132" i="1"/>
  <c r="X132" i="1"/>
  <c r="A509" i="2"/>
  <c r="AC133" i="1"/>
  <c r="AD133" i="1"/>
  <c r="X133" i="1"/>
  <c r="A510" i="2"/>
  <c r="AC134" i="1"/>
  <c r="AD134" i="1"/>
  <c r="X134" i="1"/>
  <c r="A511" i="2"/>
  <c r="AC135" i="1"/>
  <c r="AD135" i="1"/>
  <c r="X135" i="1"/>
  <c r="A512" i="2"/>
  <c r="AC136" i="1"/>
  <c r="AD136" i="1"/>
  <c r="X136" i="1"/>
  <c r="A513" i="2"/>
  <c r="AC137" i="1"/>
  <c r="AD137" i="1"/>
  <c r="X137" i="1"/>
  <c r="A514" i="2"/>
  <c r="AC138" i="1"/>
  <c r="AD138" i="1"/>
  <c r="X138" i="1"/>
  <c r="A515" i="2"/>
  <c r="AC139" i="1"/>
  <c r="AD139" i="1"/>
  <c r="X139" i="1"/>
  <c r="A516" i="2"/>
  <c r="AC140" i="1"/>
  <c r="AD140" i="1"/>
  <c r="X140" i="1"/>
  <c r="A517" i="2"/>
  <c r="AC141" i="1"/>
  <c r="AD141" i="1"/>
  <c r="X141" i="1"/>
  <c r="A518" i="2"/>
  <c r="AC142" i="1"/>
  <c r="AD142" i="1"/>
  <c r="X142" i="1"/>
  <c r="A519" i="2"/>
  <c r="AC143" i="1"/>
  <c r="AD143" i="1"/>
  <c r="X143" i="1"/>
  <c r="A520" i="2"/>
  <c r="AC144" i="1"/>
  <c r="AD144" i="1"/>
  <c r="X144" i="1"/>
  <c r="A521" i="2"/>
  <c r="AC145" i="1"/>
  <c r="AD145" i="1"/>
  <c r="X145" i="1"/>
  <c r="A522" i="2"/>
  <c r="AC146" i="1"/>
  <c r="AD146" i="1"/>
  <c r="X146" i="1"/>
  <c r="A523" i="2"/>
  <c r="AC147" i="1"/>
  <c r="AD147" i="1"/>
  <c r="X147" i="1"/>
  <c r="A524" i="2"/>
  <c r="AC148" i="1"/>
  <c r="AD148" i="1"/>
  <c r="X148" i="1"/>
  <c r="A525" i="2"/>
  <c r="AC149" i="1"/>
  <c r="AD149" i="1"/>
  <c r="X149" i="1"/>
  <c r="A526" i="2"/>
  <c r="AC150" i="1"/>
  <c r="AD150" i="1"/>
  <c r="X150" i="1"/>
  <c r="A527" i="2"/>
  <c r="AC151" i="1"/>
  <c r="AD151" i="1"/>
  <c r="X151" i="1"/>
  <c r="A528" i="2"/>
  <c r="AC152" i="1"/>
  <c r="AD152" i="1"/>
  <c r="X152" i="1"/>
  <c r="A529" i="2"/>
  <c r="AC153" i="1"/>
  <c r="AD153" i="1"/>
  <c r="X153" i="1"/>
  <c r="A530" i="2"/>
  <c r="AC154" i="1"/>
  <c r="AD154" i="1"/>
  <c r="X154" i="1"/>
  <c r="A531" i="2"/>
  <c r="AC155" i="1"/>
  <c r="AD155" i="1"/>
  <c r="X155" i="1"/>
  <c r="A532" i="2"/>
  <c r="AC156" i="1"/>
  <c r="AD156" i="1"/>
  <c r="X156" i="1"/>
  <c r="A533" i="2"/>
  <c r="AC157" i="1"/>
  <c r="AD157" i="1"/>
  <c r="X157" i="1"/>
  <c r="A534" i="2"/>
  <c r="AC158" i="1"/>
  <c r="AD158" i="1"/>
  <c r="X158" i="1"/>
  <c r="A535" i="2"/>
  <c r="AC159" i="1"/>
  <c r="AD159" i="1"/>
  <c r="X159" i="1"/>
  <c r="A536" i="2"/>
  <c r="AC160" i="1"/>
  <c r="AD160" i="1"/>
  <c r="X160" i="1"/>
  <c r="A537" i="2"/>
  <c r="AC161" i="1"/>
  <c r="AD161" i="1"/>
  <c r="X161" i="1"/>
  <c r="A538" i="2"/>
  <c r="AC162" i="1"/>
  <c r="AD162" i="1"/>
  <c r="X162" i="1"/>
  <c r="A539" i="2"/>
  <c r="AC163" i="1"/>
  <c r="AD163" i="1"/>
  <c r="X163" i="1"/>
  <c r="A540" i="2"/>
  <c r="AC164" i="1"/>
  <c r="AD164" i="1"/>
  <c r="X164" i="1"/>
  <c r="A541" i="2"/>
  <c r="AC165" i="1"/>
  <c r="AD165" i="1"/>
  <c r="X165" i="1"/>
  <c r="A542" i="2"/>
  <c r="AC166" i="1"/>
  <c r="AD166" i="1"/>
  <c r="X166" i="1"/>
  <c r="A543" i="2"/>
  <c r="AC167" i="1"/>
  <c r="AD167" i="1"/>
  <c r="X167" i="1"/>
  <c r="A544" i="2"/>
  <c r="AC168" i="1"/>
  <c r="AD168" i="1"/>
  <c r="X168" i="1"/>
  <c r="A545" i="2"/>
  <c r="AC169" i="1"/>
  <c r="AD169" i="1"/>
  <c r="X169" i="1"/>
  <c r="A546" i="2"/>
  <c r="AC170" i="1"/>
  <c r="AD170" i="1"/>
  <c r="X170" i="1"/>
  <c r="A547" i="2"/>
  <c r="AC171" i="1"/>
  <c r="AD171" i="1"/>
  <c r="X171" i="1"/>
  <c r="A548" i="2"/>
  <c r="AC172" i="1"/>
  <c r="AD172" i="1"/>
  <c r="X172" i="1"/>
  <c r="A549" i="2"/>
  <c r="AC173" i="1"/>
  <c r="AD173" i="1"/>
  <c r="X173" i="1"/>
  <c r="A550" i="2"/>
  <c r="AC174" i="1"/>
  <c r="AD174" i="1"/>
  <c r="X174" i="1"/>
  <c r="A551" i="2"/>
  <c r="AC175" i="1"/>
  <c r="AD175" i="1"/>
  <c r="X175" i="1"/>
  <c r="A552" i="2"/>
  <c r="AC176" i="1"/>
  <c r="AD176" i="1"/>
  <c r="X176" i="1"/>
  <c r="A553" i="2"/>
  <c r="AC177" i="1"/>
  <c r="AD177" i="1"/>
  <c r="X177" i="1"/>
  <c r="A554" i="2"/>
  <c r="AC178" i="1"/>
  <c r="AD178" i="1"/>
  <c r="X178" i="1"/>
  <c r="A555" i="2"/>
  <c r="AC179" i="1"/>
  <c r="AD179" i="1"/>
  <c r="X179" i="1"/>
  <c r="A556" i="2"/>
  <c r="AC180" i="1"/>
  <c r="AD180" i="1"/>
  <c r="X180" i="1"/>
  <c r="A557" i="2"/>
  <c r="AC181" i="1"/>
  <c r="AD181" i="1"/>
  <c r="X181" i="1"/>
  <c r="A558" i="2"/>
  <c r="AC182" i="1"/>
  <c r="AD182" i="1"/>
  <c r="X182" i="1"/>
  <c r="A559" i="2"/>
  <c r="AC183" i="1"/>
  <c r="AD183" i="1"/>
  <c r="X183" i="1"/>
  <c r="A560" i="2"/>
  <c r="AC184" i="1"/>
  <c r="AD184" i="1"/>
  <c r="X184" i="1"/>
  <c r="A561" i="2"/>
  <c r="AC185" i="1"/>
  <c r="AD185" i="1"/>
  <c r="X185" i="1"/>
  <c r="A562" i="2"/>
  <c r="AC186" i="1"/>
  <c r="AD186" i="1"/>
  <c r="X186" i="1"/>
  <c r="A563" i="2"/>
  <c r="AC187" i="1"/>
  <c r="AD187" i="1"/>
  <c r="X187" i="1"/>
  <c r="A564" i="2"/>
  <c r="AC188" i="1"/>
  <c r="AD188" i="1"/>
  <c r="X188" i="1"/>
  <c r="A565" i="2"/>
  <c r="AC189" i="1"/>
  <c r="AD189" i="1"/>
  <c r="X189" i="1"/>
  <c r="A566" i="2"/>
  <c r="AC190" i="1"/>
  <c r="AD190" i="1"/>
  <c r="X190" i="1"/>
  <c r="A567" i="2"/>
  <c r="AC191" i="1"/>
  <c r="AD191" i="1"/>
  <c r="X191" i="1"/>
  <c r="A568" i="2"/>
  <c r="AC192" i="1"/>
  <c r="AD192" i="1"/>
  <c r="X192" i="1"/>
  <c r="A569" i="2"/>
  <c r="AC193" i="1"/>
  <c r="AD193" i="1"/>
  <c r="X193" i="1"/>
  <c r="A570" i="2"/>
  <c r="AC194" i="1"/>
  <c r="AD194" i="1"/>
  <c r="X194" i="1"/>
  <c r="A571" i="2"/>
  <c r="AC195" i="1"/>
  <c r="AD195" i="1"/>
  <c r="X195" i="1"/>
  <c r="A572" i="2"/>
  <c r="AC196" i="1"/>
  <c r="AD196" i="1"/>
  <c r="X196" i="1"/>
  <c r="A573" i="2"/>
  <c r="AC197" i="1"/>
  <c r="AD197" i="1"/>
  <c r="X197" i="1"/>
  <c r="A574" i="2"/>
  <c r="AC198" i="1"/>
  <c r="AD198" i="1"/>
  <c r="X198" i="1"/>
  <c r="A575" i="2"/>
  <c r="AC199" i="1"/>
  <c r="AD199" i="1"/>
  <c r="X199" i="1"/>
  <c r="A576" i="2"/>
  <c r="AC200" i="1"/>
  <c r="AD200" i="1"/>
  <c r="X200" i="1"/>
  <c r="A577" i="2"/>
  <c r="AC201" i="1"/>
  <c r="AD201" i="1"/>
  <c r="X201" i="1"/>
  <c r="A578" i="2"/>
  <c r="AC202" i="1"/>
  <c r="AD202" i="1"/>
  <c r="X202" i="1"/>
  <c r="A579" i="2"/>
  <c r="AC203" i="1"/>
  <c r="AD203" i="1"/>
  <c r="X203" i="1"/>
  <c r="A580" i="2"/>
  <c r="AC204" i="1"/>
  <c r="AD204" i="1"/>
  <c r="X204" i="1"/>
  <c r="A581" i="2"/>
  <c r="AC205" i="1"/>
  <c r="AD205" i="1"/>
  <c r="X205" i="1"/>
  <c r="A582" i="2"/>
  <c r="AC206" i="1"/>
  <c r="AD206" i="1"/>
  <c r="X206" i="1"/>
  <c r="A583" i="2"/>
  <c r="AC207" i="1"/>
  <c r="AD207" i="1"/>
  <c r="X207" i="1"/>
  <c r="A584" i="2"/>
  <c r="AC208" i="1"/>
  <c r="AD208" i="1"/>
  <c r="X208" i="1"/>
  <c r="A585" i="2"/>
  <c r="AC209" i="1"/>
  <c r="AD209" i="1"/>
  <c r="X209" i="1"/>
  <c r="A586" i="2"/>
  <c r="AC210" i="1"/>
  <c r="AD210" i="1"/>
  <c r="X210" i="1"/>
  <c r="A587" i="2"/>
  <c r="AC211" i="1"/>
  <c r="AD211" i="1"/>
  <c r="X211" i="1"/>
  <c r="A588" i="2"/>
  <c r="AC212" i="1"/>
  <c r="AD212" i="1"/>
  <c r="X212" i="1"/>
  <c r="A589" i="2"/>
  <c r="AC213" i="1"/>
  <c r="AD213" i="1"/>
  <c r="X213" i="1"/>
  <c r="A590" i="2"/>
  <c r="AC214" i="1"/>
  <c r="AD214" i="1"/>
  <c r="X214" i="1"/>
  <c r="A591" i="2"/>
  <c r="AC215" i="1"/>
  <c r="AD215" i="1"/>
  <c r="X215" i="1"/>
  <c r="A592" i="2"/>
  <c r="AC216" i="1"/>
  <c r="AD216" i="1"/>
  <c r="X216" i="1"/>
  <c r="A593" i="2"/>
  <c r="AC217" i="1"/>
  <c r="AD217" i="1"/>
  <c r="X217" i="1"/>
  <c r="A594" i="2"/>
  <c r="AC218" i="1"/>
  <c r="AD218" i="1"/>
  <c r="X218" i="1"/>
  <c r="A595" i="2"/>
  <c r="AC219" i="1"/>
  <c r="AD219" i="1"/>
  <c r="X219" i="1"/>
  <c r="A596" i="2"/>
  <c r="AC220" i="1"/>
  <c r="AD220" i="1"/>
  <c r="X220" i="1"/>
  <c r="A597" i="2"/>
  <c r="AC221" i="1"/>
  <c r="AD221" i="1"/>
  <c r="X221" i="1"/>
  <c r="A598" i="2"/>
  <c r="AC222" i="1"/>
  <c r="AD222" i="1"/>
  <c r="X222" i="1"/>
  <c r="A599" i="2"/>
  <c r="AC223" i="1"/>
  <c r="AD223" i="1"/>
  <c r="X223" i="1"/>
  <c r="A600" i="2"/>
  <c r="AC224" i="1"/>
  <c r="AD224" i="1"/>
  <c r="X224" i="1"/>
  <c r="A601" i="2"/>
  <c r="AC225" i="1"/>
  <c r="AD225" i="1"/>
  <c r="X225" i="1"/>
  <c r="A602" i="2"/>
  <c r="AC226" i="1"/>
  <c r="AD226" i="1"/>
  <c r="X226" i="1"/>
  <c r="A603" i="2"/>
  <c r="AC227" i="1"/>
  <c r="AD227" i="1"/>
  <c r="X227" i="1"/>
  <c r="A604" i="2"/>
  <c r="AC228" i="1"/>
  <c r="AD228" i="1"/>
  <c r="X228" i="1"/>
  <c r="A605" i="2"/>
  <c r="AC229" i="1"/>
  <c r="AD229" i="1"/>
  <c r="X229" i="1"/>
  <c r="A606" i="2"/>
  <c r="AC230" i="1"/>
  <c r="AD230" i="1"/>
  <c r="X230" i="1"/>
  <c r="A607" i="2"/>
  <c r="AC231" i="1"/>
  <c r="AD231" i="1"/>
  <c r="X231" i="1"/>
  <c r="A608" i="2"/>
  <c r="AC232" i="1"/>
  <c r="AD232" i="1"/>
  <c r="X232" i="1"/>
  <c r="A609" i="2"/>
  <c r="AC233" i="1"/>
  <c r="AD233" i="1"/>
  <c r="X233" i="1"/>
  <c r="A610" i="2"/>
  <c r="AC234" i="1"/>
  <c r="AD234" i="1"/>
  <c r="X234" i="1"/>
  <c r="A611" i="2"/>
  <c r="AC235" i="1"/>
  <c r="AD235" i="1"/>
  <c r="X235" i="1"/>
  <c r="A612" i="2"/>
  <c r="AC236" i="1"/>
  <c r="AD236" i="1"/>
  <c r="X236" i="1"/>
  <c r="A613" i="2"/>
  <c r="AC237" i="1"/>
  <c r="AD237" i="1"/>
  <c r="X237" i="1"/>
  <c r="A614" i="2"/>
  <c r="AC238" i="1"/>
  <c r="AD238" i="1"/>
  <c r="X238" i="1"/>
  <c r="A615" i="2"/>
  <c r="AC239" i="1"/>
  <c r="AD239" i="1"/>
  <c r="X239" i="1"/>
  <c r="A616" i="2"/>
  <c r="AC240" i="1"/>
  <c r="AD240" i="1"/>
  <c r="X240" i="1"/>
  <c r="A617" i="2"/>
  <c r="AC241" i="1"/>
  <c r="AD241" i="1"/>
  <c r="X241" i="1"/>
  <c r="A618" i="2"/>
  <c r="AC242" i="1"/>
  <c r="AD242" i="1"/>
  <c r="X242" i="1"/>
  <c r="A619" i="2"/>
  <c r="AC243" i="1"/>
  <c r="AD243" i="1"/>
  <c r="X243" i="1"/>
  <c r="A620" i="2"/>
  <c r="AC244" i="1"/>
  <c r="AD244" i="1"/>
  <c r="X244" i="1"/>
  <c r="A621" i="2"/>
  <c r="AC245" i="1"/>
  <c r="AD245" i="1"/>
  <c r="X245" i="1"/>
  <c r="A622" i="2"/>
  <c r="AC246" i="1"/>
  <c r="AD246" i="1"/>
  <c r="X246" i="1"/>
  <c r="A623" i="2"/>
  <c r="AC247" i="1"/>
  <c r="AD247" i="1"/>
  <c r="X247" i="1"/>
  <c r="A624" i="2"/>
  <c r="AC248" i="1"/>
  <c r="AD248" i="1"/>
  <c r="X248" i="1"/>
  <c r="A625" i="2"/>
  <c r="AC249" i="1"/>
  <c r="AD249" i="1"/>
  <c r="X249" i="1"/>
  <c r="A626" i="2"/>
  <c r="AC250" i="1"/>
  <c r="AD250" i="1"/>
  <c r="X250" i="1"/>
  <c r="A627" i="2"/>
  <c r="AC251" i="1"/>
  <c r="AD251" i="1"/>
  <c r="X251" i="1"/>
  <c r="A628" i="2"/>
  <c r="AC252" i="1"/>
  <c r="AD252" i="1"/>
  <c r="X252" i="1"/>
  <c r="A629" i="2"/>
  <c r="AC253" i="1"/>
  <c r="AD253" i="1"/>
  <c r="X253" i="1"/>
  <c r="A630" i="2"/>
  <c r="AC254" i="1"/>
  <c r="AD254" i="1"/>
  <c r="X254" i="1"/>
  <c r="A631" i="2"/>
  <c r="AC255" i="1"/>
  <c r="AD255" i="1"/>
  <c r="X255" i="1"/>
  <c r="A632" i="2"/>
  <c r="AC256" i="1"/>
  <c r="AD256" i="1"/>
  <c r="X256" i="1"/>
  <c r="A633" i="2"/>
  <c r="AC257" i="1"/>
  <c r="AD257" i="1"/>
  <c r="X257" i="1"/>
  <c r="A634" i="2"/>
  <c r="AC258" i="1"/>
  <c r="AD258" i="1"/>
  <c r="X258" i="1"/>
  <c r="A635" i="2"/>
  <c r="AC259" i="1"/>
  <c r="AD259" i="1"/>
  <c r="X259" i="1"/>
  <c r="A636" i="2"/>
  <c r="AC260" i="1"/>
  <c r="AD260" i="1"/>
  <c r="X260" i="1"/>
  <c r="A637" i="2"/>
  <c r="AC261" i="1"/>
  <c r="AD261" i="1"/>
  <c r="X261" i="1"/>
  <c r="A638" i="2"/>
  <c r="AC262" i="1"/>
  <c r="AD262" i="1"/>
  <c r="X262" i="1"/>
  <c r="A639" i="2"/>
  <c r="AC263" i="1"/>
  <c r="AD263" i="1"/>
  <c r="X263" i="1"/>
  <c r="A640" i="2"/>
  <c r="AC264" i="1"/>
  <c r="AD264" i="1"/>
  <c r="X264" i="1"/>
  <c r="A641" i="2"/>
  <c r="AC265" i="1"/>
  <c r="AD265" i="1"/>
  <c r="X265" i="1"/>
  <c r="A642" i="2"/>
  <c r="AC266" i="1"/>
  <c r="AD266" i="1"/>
  <c r="X266" i="1"/>
  <c r="A643" i="2"/>
  <c r="AC267" i="1"/>
  <c r="AD267" i="1"/>
  <c r="X267" i="1"/>
  <c r="A644" i="2"/>
  <c r="AC268" i="1"/>
  <c r="AD268" i="1"/>
  <c r="X268" i="1"/>
  <c r="A645" i="2"/>
  <c r="AC269" i="1"/>
  <c r="AD269" i="1"/>
  <c r="X269" i="1"/>
  <c r="A646" i="2"/>
  <c r="AC270" i="1"/>
  <c r="AD270" i="1"/>
  <c r="X270" i="1"/>
  <c r="A647" i="2"/>
  <c r="AC271" i="1"/>
  <c r="AD271" i="1"/>
  <c r="X271" i="1"/>
  <c r="A648" i="2"/>
  <c r="AC272" i="1"/>
  <c r="AD272" i="1"/>
  <c r="X272" i="1"/>
  <c r="A649" i="2"/>
  <c r="AC273" i="1"/>
  <c r="AD273" i="1"/>
  <c r="X273" i="1"/>
  <c r="A650" i="2"/>
  <c r="AC274" i="1"/>
  <c r="AD274" i="1"/>
  <c r="X274" i="1"/>
  <c r="A651" i="2"/>
  <c r="AC275" i="1"/>
  <c r="AD275" i="1"/>
  <c r="X275" i="1"/>
  <c r="A652" i="2"/>
  <c r="AC276" i="1"/>
  <c r="AD276" i="1"/>
  <c r="X276" i="1"/>
  <c r="A653" i="2"/>
  <c r="AC277" i="1"/>
  <c r="AD277" i="1"/>
  <c r="X277" i="1"/>
  <c r="A654" i="2"/>
  <c r="AC278" i="1"/>
  <c r="AD278" i="1"/>
  <c r="X278" i="1"/>
  <c r="A655" i="2"/>
  <c r="AC279" i="1"/>
  <c r="AD279" i="1"/>
  <c r="X279" i="1"/>
  <c r="A656" i="2"/>
  <c r="AC280" i="1"/>
  <c r="AD280" i="1"/>
  <c r="X280" i="1"/>
  <c r="A657" i="2"/>
  <c r="AC281" i="1"/>
  <c r="AD281" i="1"/>
  <c r="X281" i="1"/>
  <c r="A658" i="2"/>
  <c r="AC282" i="1"/>
  <c r="AD282" i="1"/>
  <c r="X282" i="1"/>
  <c r="A659" i="2"/>
  <c r="AC283" i="1"/>
  <c r="AD283" i="1"/>
  <c r="X283" i="1"/>
  <c r="A660" i="2"/>
  <c r="AC284" i="1"/>
  <c r="AD284" i="1"/>
  <c r="X284" i="1"/>
  <c r="A661" i="2"/>
  <c r="AC285" i="1"/>
  <c r="AD285" i="1"/>
  <c r="X285" i="1"/>
  <c r="A662" i="2"/>
  <c r="AC286" i="1"/>
  <c r="AD286" i="1"/>
  <c r="X286" i="1"/>
  <c r="A663" i="2"/>
  <c r="AC287" i="1"/>
  <c r="AD287" i="1"/>
  <c r="X287" i="1"/>
  <c r="A664" i="2"/>
  <c r="AC288" i="1"/>
  <c r="AD288" i="1"/>
  <c r="X288" i="1"/>
  <c r="A665" i="2"/>
  <c r="AC289" i="1"/>
  <c r="AD289" i="1"/>
  <c r="X289" i="1"/>
  <c r="A666" i="2"/>
  <c r="AC290" i="1"/>
  <c r="AD290" i="1"/>
  <c r="X290" i="1"/>
  <c r="A667" i="2"/>
  <c r="AC291" i="1"/>
  <c r="AD291" i="1"/>
  <c r="X291" i="1"/>
  <c r="A668" i="2"/>
  <c r="AC292" i="1"/>
  <c r="AD292" i="1"/>
  <c r="X292" i="1"/>
  <c r="A669" i="2"/>
  <c r="AC293" i="1"/>
  <c r="AD293" i="1"/>
  <c r="X293" i="1"/>
  <c r="A670" i="2"/>
  <c r="AC294" i="1"/>
  <c r="AD294" i="1"/>
  <c r="X294" i="1"/>
  <c r="A671" i="2"/>
  <c r="AC295" i="1"/>
  <c r="AD295" i="1"/>
  <c r="X295" i="1"/>
  <c r="A672" i="2"/>
  <c r="AC296" i="1"/>
  <c r="AD296" i="1"/>
  <c r="X296" i="1"/>
  <c r="A673" i="2"/>
  <c r="AC297" i="1"/>
  <c r="AD297" i="1"/>
  <c r="X297" i="1"/>
  <c r="A674" i="2"/>
  <c r="AC298" i="1"/>
  <c r="AD298" i="1"/>
  <c r="X298" i="1"/>
  <c r="A675" i="2"/>
  <c r="AC299" i="1"/>
  <c r="AD299" i="1"/>
  <c r="X299" i="1"/>
  <c r="A676" i="2"/>
  <c r="AC300" i="1"/>
  <c r="AD300" i="1"/>
  <c r="X300" i="1"/>
  <c r="A677" i="2"/>
  <c r="AC301" i="1"/>
  <c r="AD301" i="1"/>
  <c r="X301" i="1"/>
  <c r="A678" i="2"/>
  <c r="AC302" i="1"/>
  <c r="AD302" i="1"/>
  <c r="X302" i="1"/>
  <c r="A679" i="2"/>
  <c r="AC303" i="1"/>
  <c r="AD303" i="1"/>
  <c r="X303" i="1"/>
  <c r="A680" i="2"/>
  <c r="AC304" i="1"/>
  <c r="AD304" i="1"/>
  <c r="X304" i="1"/>
  <c r="A681" i="2"/>
  <c r="AC305" i="1"/>
  <c r="AD305" i="1"/>
  <c r="X305" i="1"/>
  <c r="A682" i="2"/>
  <c r="AC306" i="1"/>
  <c r="AD306" i="1"/>
  <c r="X306" i="1"/>
  <c r="A683" i="2"/>
  <c r="AC307" i="1"/>
  <c r="AD307" i="1"/>
  <c r="X307" i="1"/>
  <c r="A684" i="2"/>
  <c r="AC308" i="1"/>
  <c r="AD308" i="1"/>
  <c r="X308" i="1"/>
  <c r="A685" i="2"/>
  <c r="AC309" i="1"/>
  <c r="AD309" i="1"/>
  <c r="X309" i="1"/>
  <c r="A686" i="2"/>
  <c r="AC310" i="1"/>
  <c r="AD310" i="1"/>
  <c r="X310" i="1"/>
  <c r="A687" i="2"/>
  <c r="AC311" i="1"/>
  <c r="AD311" i="1"/>
  <c r="X311" i="1"/>
  <c r="A688" i="2"/>
  <c r="AC312" i="1"/>
  <c r="AD312" i="1"/>
  <c r="X312" i="1"/>
  <c r="A689" i="2"/>
  <c r="AC313" i="1"/>
  <c r="AD313" i="1"/>
  <c r="X313" i="1"/>
  <c r="A690" i="2"/>
  <c r="AC314" i="1"/>
  <c r="AD314" i="1"/>
  <c r="X314" i="1"/>
  <c r="A691" i="2"/>
  <c r="AC315" i="1"/>
  <c r="AD315" i="1"/>
  <c r="X315" i="1"/>
  <c r="A692" i="2"/>
  <c r="AC316" i="1"/>
  <c r="AD316" i="1"/>
  <c r="X316" i="1"/>
  <c r="A693" i="2"/>
  <c r="AC317" i="1"/>
  <c r="AD317" i="1"/>
  <c r="X317" i="1"/>
  <c r="A694" i="2"/>
  <c r="AC318" i="1"/>
  <c r="AD318" i="1"/>
  <c r="X318" i="1"/>
  <c r="A695" i="2"/>
  <c r="AC319" i="1"/>
  <c r="AD319" i="1"/>
  <c r="X319" i="1"/>
  <c r="A696" i="2"/>
  <c r="AC320" i="1"/>
  <c r="AD320" i="1"/>
  <c r="X320" i="1"/>
  <c r="A697" i="2"/>
  <c r="AC321" i="1"/>
  <c r="AD321" i="1"/>
  <c r="X321" i="1"/>
  <c r="A698" i="2"/>
  <c r="AC322" i="1"/>
  <c r="AD322" i="1"/>
  <c r="X322" i="1"/>
  <c r="A699" i="2"/>
  <c r="AC323" i="1"/>
  <c r="AD323" i="1"/>
  <c r="X323" i="1"/>
  <c r="A700" i="2"/>
  <c r="AC324" i="1"/>
  <c r="AD324" i="1"/>
  <c r="X324" i="1"/>
  <c r="A701" i="2"/>
  <c r="AC325" i="1"/>
  <c r="AD325" i="1"/>
  <c r="X325" i="1"/>
  <c r="A702" i="2"/>
  <c r="AC326" i="1"/>
  <c r="AD326" i="1"/>
  <c r="X326" i="1"/>
  <c r="A703" i="2"/>
  <c r="AC327" i="1"/>
  <c r="AD327" i="1"/>
  <c r="X327" i="1"/>
  <c r="A704" i="2"/>
  <c r="AC328" i="1"/>
  <c r="AD328" i="1"/>
  <c r="X328" i="1"/>
  <c r="A705" i="2"/>
  <c r="AC329" i="1"/>
  <c r="AD329" i="1"/>
  <c r="X329" i="1"/>
  <c r="A706" i="2"/>
  <c r="AC330" i="1"/>
  <c r="AD330" i="1"/>
  <c r="X330" i="1"/>
  <c r="A707" i="2"/>
  <c r="AC331" i="1"/>
  <c r="AD331" i="1"/>
  <c r="X331" i="1"/>
  <c r="A708" i="2"/>
  <c r="AC332" i="1"/>
  <c r="AD332" i="1"/>
  <c r="X332" i="1"/>
  <c r="A709" i="2"/>
  <c r="AC333" i="1"/>
  <c r="AD333" i="1"/>
  <c r="X333" i="1"/>
  <c r="A710" i="2"/>
  <c r="AC334" i="1"/>
  <c r="AD334" i="1"/>
  <c r="X334" i="1"/>
  <c r="A711" i="2"/>
  <c r="AC335" i="1"/>
  <c r="AD335" i="1"/>
  <c r="X335" i="1"/>
  <c r="A712" i="2"/>
  <c r="AC336" i="1"/>
  <c r="AD336" i="1"/>
  <c r="X336" i="1"/>
  <c r="A713" i="2"/>
  <c r="AC337" i="1"/>
  <c r="AD337" i="1"/>
  <c r="X337" i="1"/>
  <c r="A714" i="2"/>
  <c r="AC338" i="1"/>
  <c r="AD338" i="1"/>
  <c r="X338" i="1"/>
  <c r="A715" i="2"/>
  <c r="AC339" i="1"/>
  <c r="AD339" i="1"/>
  <c r="X339" i="1"/>
  <c r="A716" i="2"/>
  <c r="AC340" i="1"/>
  <c r="AD340" i="1"/>
  <c r="X340" i="1"/>
  <c r="A717" i="2"/>
  <c r="AC341" i="1"/>
  <c r="AD341" i="1"/>
  <c r="X341" i="1"/>
  <c r="A718" i="2"/>
  <c r="AC342" i="1"/>
  <c r="AD342" i="1"/>
  <c r="X342" i="1"/>
  <c r="A719" i="2"/>
  <c r="AC343" i="1"/>
  <c r="AD343" i="1"/>
  <c r="X343" i="1"/>
  <c r="A720" i="2"/>
  <c r="AC344" i="1"/>
  <c r="AD344" i="1"/>
  <c r="X344" i="1"/>
  <c r="A721" i="2"/>
  <c r="AC345" i="1"/>
  <c r="AD345" i="1"/>
  <c r="X345" i="1"/>
  <c r="A722" i="2"/>
  <c r="AC346" i="1"/>
  <c r="AD346" i="1"/>
  <c r="X346" i="1"/>
  <c r="A723" i="2"/>
  <c r="AC347" i="1"/>
  <c r="AD347" i="1"/>
  <c r="X347" i="1"/>
  <c r="A724" i="2"/>
  <c r="AC348" i="1"/>
  <c r="AD348" i="1"/>
  <c r="X348" i="1"/>
  <c r="A725" i="2"/>
  <c r="AC349" i="1"/>
  <c r="AD349" i="1"/>
  <c r="X349" i="1"/>
  <c r="A726" i="2"/>
  <c r="AC350" i="1"/>
  <c r="AD350" i="1"/>
  <c r="X350" i="1"/>
  <c r="A727" i="2"/>
  <c r="AC351" i="1"/>
  <c r="AD351" i="1"/>
  <c r="X351" i="1"/>
  <c r="A728" i="2"/>
  <c r="AC352" i="1"/>
  <c r="AD352" i="1"/>
  <c r="X352" i="1"/>
  <c r="A729" i="2"/>
  <c r="AC353" i="1"/>
  <c r="AD353" i="1"/>
  <c r="X353" i="1"/>
  <c r="A730" i="2"/>
  <c r="AC354" i="1"/>
  <c r="AD354" i="1"/>
  <c r="X354" i="1"/>
  <c r="A731" i="2"/>
  <c r="AC355" i="1"/>
  <c r="AD355" i="1"/>
  <c r="X355" i="1"/>
  <c r="A732" i="2"/>
  <c r="AC356" i="1"/>
  <c r="AD356" i="1"/>
  <c r="X356" i="1"/>
  <c r="A733" i="2"/>
  <c r="AC357" i="1"/>
  <c r="AD357" i="1"/>
  <c r="X357" i="1"/>
  <c r="A734" i="2"/>
  <c r="AC358" i="1"/>
  <c r="AD358" i="1"/>
  <c r="X358" i="1"/>
  <c r="A735" i="2"/>
  <c r="AC8" i="1"/>
  <c r="AD8" i="1"/>
  <c r="X8" i="1"/>
  <c r="A385" i="2"/>
  <c r="A38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9" i="2"/>
  <c r="A18" i="2"/>
  <c r="AA8" i="1"/>
  <c r="AA16" i="1"/>
  <c r="AA22" i="1"/>
  <c r="AA42" i="1"/>
  <c r="AA47" i="1"/>
  <c r="AA49" i="1"/>
  <c r="AA50" i="1"/>
  <c r="AA51" i="1"/>
  <c r="AA52" i="1"/>
  <c r="AA53" i="1"/>
  <c r="AA54" i="1"/>
  <c r="AA55" i="1"/>
  <c r="AA56" i="1"/>
  <c r="AA57" i="1"/>
  <c r="AA60" i="1"/>
  <c r="AA61" i="1"/>
  <c r="AA62" i="1"/>
  <c r="AA64" i="1"/>
  <c r="AA65" i="1"/>
  <c r="AA67" i="1"/>
  <c r="AA68" i="1"/>
  <c r="AA72" i="1"/>
  <c r="AA74" i="1"/>
  <c r="AA79" i="1"/>
  <c r="AA82" i="1"/>
  <c r="AA91" i="1"/>
  <c r="AA94" i="1"/>
  <c r="AA102" i="1"/>
  <c r="AA103" i="1"/>
  <c r="AA104" i="1"/>
  <c r="AA105" i="1"/>
  <c r="AA106" i="1"/>
  <c r="AA107" i="1"/>
  <c r="AA108" i="1"/>
  <c r="AA109" i="1"/>
  <c r="AA110" i="1"/>
  <c r="AA111" i="1"/>
  <c r="AA118" i="1"/>
  <c r="AA119" i="1"/>
  <c r="AA120" i="1"/>
  <c r="AA121" i="1"/>
  <c r="AA122" i="1"/>
  <c r="AA130" i="1"/>
  <c r="AA131" i="1"/>
  <c r="AA135" i="1"/>
  <c r="AA136" i="1"/>
  <c r="AA137" i="1"/>
  <c r="AA138" i="1"/>
  <c r="AA139" i="1"/>
  <c r="AA141" i="1"/>
  <c r="AA143" i="1"/>
  <c r="AA144" i="1"/>
  <c r="AA146" i="1"/>
  <c r="AA147" i="1"/>
  <c r="AA148" i="1"/>
  <c r="AA149" i="1"/>
  <c r="AA150" i="1"/>
  <c r="AA151" i="1"/>
  <c r="AA152" i="1"/>
  <c r="AA153" i="1"/>
  <c r="AA154" i="1"/>
  <c r="AA155" i="1"/>
  <c r="AA156" i="1"/>
  <c r="AA162" i="1"/>
  <c r="AA163" i="1"/>
  <c r="AA171" i="1"/>
  <c r="AA179" i="1"/>
  <c r="AA182" i="1"/>
  <c r="AA183" i="1"/>
  <c r="AA184" i="1"/>
  <c r="AA189" i="1"/>
  <c r="AA190" i="1"/>
  <c r="AA191" i="1"/>
  <c r="AA192" i="1"/>
  <c r="AA196" i="1"/>
  <c r="AA197" i="1"/>
  <c r="AA198" i="1"/>
  <c r="AA199" i="1"/>
  <c r="AA200" i="1"/>
  <c r="AA201" i="1"/>
  <c r="AA212" i="1"/>
  <c r="AA216" i="1"/>
  <c r="AA217" i="1"/>
  <c r="AA221" i="1"/>
  <c r="AA224" i="1"/>
  <c r="AA225" i="1"/>
  <c r="AA226" i="1"/>
  <c r="AA227" i="1"/>
  <c r="AA228" i="1"/>
  <c r="AA229" i="1"/>
  <c r="AA230" i="1"/>
  <c r="AA233" i="1"/>
  <c r="AA235" i="1"/>
  <c r="AA237" i="1"/>
  <c r="AA238" i="1"/>
  <c r="AA239" i="1"/>
  <c r="AA243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6" i="1"/>
  <c r="AA268" i="1"/>
  <c r="AA269" i="1"/>
  <c r="AA271" i="1"/>
  <c r="AA272" i="1"/>
  <c r="AA274" i="1"/>
  <c r="AA275" i="1"/>
  <c r="AA276" i="1"/>
  <c r="AA278" i="1"/>
  <c r="AA280" i="1"/>
  <c r="AA281" i="1"/>
  <c r="AA283" i="1"/>
  <c r="AA294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3" i="1"/>
  <c r="AA327" i="1"/>
  <c r="AA331" i="1"/>
  <c r="AA332" i="1"/>
  <c r="AA333" i="1"/>
  <c r="AA335" i="1"/>
  <c r="AA336" i="1"/>
  <c r="AA337" i="1"/>
  <c r="AA338" i="1"/>
  <c r="AA339" i="1"/>
  <c r="AA340" i="1"/>
  <c r="AA344" i="1"/>
  <c r="AA345" i="1"/>
  <c r="AA346" i="1"/>
  <c r="AA347" i="1"/>
  <c r="AA353" i="1"/>
  <c r="AB16" i="1"/>
  <c r="AB22" i="1"/>
  <c r="AB42" i="1"/>
  <c r="AB47" i="1"/>
  <c r="AB50" i="1"/>
  <c r="AB53" i="1"/>
  <c r="AB55" i="1"/>
  <c r="AB57" i="1"/>
  <c r="AB60" i="1"/>
  <c r="AB61" i="1"/>
  <c r="AB62" i="1"/>
  <c r="AB64" i="1"/>
  <c r="AB65" i="1"/>
  <c r="AB67" i="1"/>
  <c r="AB68" i="1"/>
  <c r="AB72" i="1"/>
  <c r="AB74" i="1"/>
  <c r="AB79" i="1"/>
  <c r="AB82" i="1"/>
  <c r="AB91" i="1"/>
  <c r="AB94" i="1"/>
  <c r="AB103" i="1"/>
  <c r="AB104" i="1"/>
  <c r="AB105" i="1"/>
  <c r="AB106" i="1"/>
  <c r="AB108" i="1"/>
  <c r="AB109" i="1"/>
  <c r="AB110" i="1"/>
  <c r="AB111" i="1"/>
  <c r="AB119" i="1"/>
  <c r="AB120" i="1"/>
  <c r="AB121" i="1"/>
  <c r="AB122" i="1"/>
  <c r="AB131" i="1"/>
  <c r="AB136" i="1"/>
  <c r="AB137" i="1"/>
  <c r="AB138" i="1"/>
  <c r="AB139" i="1"/>
  <c r="AB141" i="1"/>
  <c r="AB143" i="1"/>
  <c r="AB144" i="1"/>
  <c r="AB146" i="1"/>
  <c r="AB147" i="1"/>
  <c r="AB148" i="1"/>
  <c r="AB149" i="1"/>
  <c r="AB150" i="1"/>
  <c r="AB151" i="1"/>
  <c r="AB152" i="1"/>
  <c r="AB153" i="1"/>
  <c r="AB154" i="1"/>
  <c r="AB155" i="1"/>
  <c r="AB156" i="1"/>
  <c r="AB162" i="1"/>
  <c r="AB163" i="1"/>
  <c r="AB171" i="1"/>
  <c r="AB183" i="1"/>
  <c r="AB184" i="1"/>
  <c r="AB190" i="1"/>
  <c r="AB191" i="1"/>
  <c r="AB192" i="1"/>
  <c r="AB197" i="1"/>
  <c r="AB198" i="1"/>
  <c r="AB199" i="1"/>
  <c r="AB200" i="1"/>
  <c r="AB201" i="1"/>
  <c r="AB212" i="1"/>
  <c r="AB216" i="1"/>
  <c r="AB217" i="1"/>
  <c r="AB221" i="1"/>
  <c r="AB224" i="1"/>
  <c r="AB225" i="1"/>
  <c r="AB226" i="1"/>
  <c r="AB227" i="1"/>
  <c r="AB228" i="1"/>
  <c r="AB229" i="1"/>
  <c r="AB230" i="1"/>
  <c r="AB233" i="1"/>
  <c r="AB235" i="1"/>
  <c r="AB237" i="1"/>
  <c r="AB238" i="1"/>
  <c r="AB239" i="1"/>
  <c r="AB243" i="1"/>
  <c r="AB247" i="1"/>
  <c r="AB248" i="1"/>
  <c r="AB249" i="1"/>
  <c r="AB250" i="1"/>
  <c r="AB251" i="1"/>
  <c r="AB253" i="1"/>
  <c r="AB254" i="1"/>
  <c r="AB255" i="1"/>
  <c r="AB256" i="1"/>
  <c r="AB258" i="1"/>
  <c r="AB259" i="1"/>
  <c r="AB260" i="1"/>
  <c r="AB262" i="1"/>
  <c r="AB264" i="1"/>
  <c r="AB266" i="1"/>
  <c r="AB268" i="1"/>
  <c r="AB269" i="1"/>
  <c r="AB271" i="1"/>
  <c r="AB272" i="1"/>
  <c r="AB274" i="1"/>
  <c r="AB275" i="1"/>
  <c r="AB276" i="1"/>
  <c r="AB278" i="1"/>
  <c r="AB280" i="1"/>
  <c r="AB281" i="1"/>
  <c r="AB283" i="1"/>
  <c r="AB294" i="1"/>
  <c r="AB307" i="1"/>
  <c r="AB309" i="1"/>
  <c r="AB317" i="1"/>
  <c r="AB318" i="1"/>
  <c r="AB320" i="1"/>
  <c r="AB321" i="1"/>
  <c r="AB323" i="1"/>
  <c r="AB327" i="1"/>
  <c r="AB331" i="1"/>
  <c r="AB332" i="1"/>
  <c r="AB333" i="1"/>
  <c r="AB335" i="1"/>
  <c r="AB336" i="1"/>
  <c r="AB337" i="1"/>
  <c r="AB338" i="1"/>
  <c r="AB339" i="1"/>
  <c r="AB340" i="1"/>
  <c r="AB344" i="1"/>
  <c r="AB345" i="1"/>
  <c r="AB346" i="1"/>
  <c r="AB347" i="1"/>
  <c r="AB353" i="1"/>
  <c r="AF7" i="1"/>
  <c r="B738" i="2"/>
  <c r="AG7" i="1"/>
  <c r="C738" i="2"/>
  <c r="AE7" i="1"/>
  <c r="A738" i="2"/>
</calcChain>
</file>

<file path=xl/comments1.xml><?xml version="1.0" encoding="utf-8"?>
<comments xmlns="http://schemas.openxmlformats.org/spreadsheetml/2006/main">
  <authors>
    <author/>
  </authors>
  <commentList>
    <comment ref="F8" authorId="0">
      <text>
        <r>
          <rPr>
            <sz val="10"/>
            <color rgb="FF000000"/>
            <rFont val="Arial"/>
          </rPr>
          <t>Not linked to anything - leftover brainstorm or synthesised goal?
	-Richard Millwood</t>
        </r>
      </text>
    </comment>
    <comment ref="H87" authorId="0">
      <text>
        <r>
          <rPr>
            <sz val="10"/>
            <color rgb="FF000000"/>
            <rFont val="Arial"/>
          </rPr>
          <t>Linked to which goal?
	-Richard Millwood</t>
        </r>
      </text>
    </comment>
    <comment ref="H90" authorId="0">
      <text>
        <r>
          <rPr>
            <sz val="10"/>
            <color rgb="FF000000"/>
            <rFont val="Arial"/>
          </rPr>
          <t>Not linked to a solution.
	-Richard Millwood</t>
        </r>
      </text>
    </comment>
    <comment ref="H94" authorId="0">
      <text>
        <r>
          <rPr>
            <sz val="10"/>
            <color rgb="FF000000"/>
            <rFont val="Arial"/>
          </rPr>
          <t>Post-it fell on floor.
	-Richard Millwood</t>
        </r>
      </text>
    </comment>
  </commentList>
</comments>
</file>

<file path=xl/sharedStrings.xml><?xml version="1.0" encoding="utf-8"?>
<sst xmlns="http://schemas.openxmlformats.org/spreadsheetml/2006/main" count="1468" uniqueCount="781">
  <si>
    <t>medium</t>
  </si>
  <si>
    <t>1351</t>
  </si>
  <si>
    <t>Time - monetary recognition - incentives</t>
  </si>
  <si>
    <t>1350</t>
  </si>
  <si>
    <t>near</t>
  </si>
  <si>
    <t>Methodology - Reflective and active educators, students, citizens</t>
  </si>
  <si>
    <t>1349</t>
  </si>
  <si>
    <t>Methodology - Emancipatory education (understanding, reflectiing - restructing???)</t>
  </si>
  <si>
    <t>1348</t>
  </si>
  <si>
    <t>Methodology - Critical action research</t>
  </si>
  <si>
    <t>1347</t>
  </si>
  <si>
    <t>Solution 2 - more access to open digital tools and open digital content...</t>
  </si>
  <si>
    <t>1346</t>
  </si>
  <si>
    <t>long</t>
  </si>
  <si>
    <t>Free tools and platforms</t>
  </si>
  <si>
    <t>technology</t>
  </si>
  <si>
    <t>1345</t>
  </si>
  <si>
    <t>MOOC-like programs to incorporate students left behind</t>
  </si>
  <si>
    <t>1344</t>
  </si>
  <si>
    <t>Disagreement Management, cartographies ???</t>
  </si>
  <si>
    <t>1343</t>
  </si>
  <si>
    <t>1342</t>
  </si>
  <si>
    <t>1341</t>
  </si>
  <si>
    <t>1340</t>
  </si>
  <si>
    <t>Open-ended games solutions</t>
  </si>
  <si>
    <t>1339</t>
  </si>
  <si>
    <t>Social network solutions</t>
  </si>
  <si>
    <t>1338</t>
  </si>
  <si>
    <t>Teachers / parents communities</t>
  </si>
  <si>
    <t>1337</t>
  </si>
  <si>
    <t>E-games, open platform, web 2.0 tools, social networking tools (Facebook, wikis) LMS (Moodle...), Animations</t>
  </si>
  <si>
    <t>1336</t>
  </si>
  <si>
    <t>Reflective tools: wiki, blogs, e-portfolios (Mahara), concept maps, others...</t>
  </si>
  <si>
    <t>1335</t>
  </si>
  <si>
    <t>e.g.Microsoft Partners in Learning</t>
  </si>
  <si>
    <t>1334</t>
  </si>
  <si>
    <t>Training teachers - solution 3 Increased Teacher-led professional development</t>
  </si>
  <si>
    <t>1333</t>
  </si>
  <si>
    <t>This fosters creativity</t>
  </si>
  <si>
    <t>1332</t>
  </si>
  <si>
    <t>Global citizen - 5. Flexible global curriculum that leads to global citizens, among others</t>
  </si>
  <si>
    <t>1331</t>
  </si>
  <si>
    <t>Use school libraries to engage communities</t>
  </si>
  <si>
    <t>1330</t>
  </si>
  <si>
    <t>Use school spaces and resources open to communities</t>
  </si>
  <si>
    <t>1329</t>
  </si>
  <si>
    <t>Political activisms and things? you see elsewhere to create the future</t>
  </si>
  <si>
    <t>1328</t>
  </si>
  <si>
    <t>Use technology to harvest emotional and motivational measures</t>
  </si>
  <si>
    <t>solution</t>
  </si>
  <si>
    <t>1327</t>
  </si>
  <si>
    <t>Redefine teachers frameworks for professional development</t>
  </si>
  <si>
    <t>1326</t>
  </si>
  <si>
    <t>Links to solution 0. More TEL</t>
  </si>
  <si>
    <t>1325</t>
  </si>
  <si>
    <t>From digital divide to digital equity (2 post-its)</t>
  </si>
  <si>
    <t>1324</t>
  </si>
  <si>
    <t>7. Alleviate social and digital divide</t>
  </si>
  <si>
    <t>1323</t>
  </si>
  <si>
    <t>6. Holistic planning of ICT support for education (management, reference model framework?)</t>
  </si>
  <si>
    <t>1322</t>
  </si>
  <si>
    <t>5. Incentives for teachers to change ( Change curricula via action research?, Teacher networks for cooperation?)</t>
  </si>
  <si>
    <t>1321</t>
  </si>
  <si>
    <t>Open-endedness very important for quality (versus superficial) assessment</t>
  </si>
  <si>
    <t>1320</t>
  </si>
  <si>
    <t>4. Keeping learning paths open ended  (learners, students, teachers)</t>
  </si>
  <si>
    <t>1319</t>
  </si>
  <si>
    <t>3. Piloting innovation (short and long term) (schools)</t>
  </si>
  <si>
    <t>1318</t>
  </si>
  <si>
    <t>2. School management mentoring programmes</t>
  </si>
  <si>
    <t>1317</t>
  </si>
  <si>
    <t>Like solution 1 Curriculum Agile Roadmapping tool</t>
  </si>
  <si>
    <t>1316</t>
  </si>
  <si>
    <t>1. Institutionalise roadmapping as strategic planning (to involve all stakeholders) to define: vision, mission, purpose at government and school levels</t>
  </si>
  <si>
    <t>1315</t>
  </si>
  <si>
    <t>Social awareness, cultural feedback, transparency of assessment</t>
  </si>
  <si>
    <t>1314</t>
  </si>
  <si>
    <t>Bridging the digital divide</t>
  </si>
  <si>
    <t>1313</t>
  </si>
  <si>
    <t>Address issues of fairness and social justice</t>
  </si>
  <si>
    <t>goal</t>
  </si>
  <si>
    <t>1312</t>
  </si>
  <si>
    <t>Training teachers for assessment design</t>
  </si>
  <si>
    <t>1311</t>
  </si>
  <si>
    <t>Link to new pedagogies</t>
  </si>
  <si>
    <t>1310</t>
  </si>
  <si>
    <t>Empower teachers to take charge of their own professional development</t>
  </si>
  <si>
    <t>1309</t>
  </si>
  <si>
    <t>How we create evaluation process for new innovation before and after</t>
  </si>
  <si>
    <t>1308</t>
  </si>
  <si>
    <t>Integrate the school into the community</t>
  </si>
  <si>
    <t>1307</t>
  </si>
  <si>
    <t>How do we organise the school (to implement?) all desired characteristics of the vision</t>
  </si>
  <si>
    <t>1306</t>
  </si>
  <si>
    <t>Create environment which allows for flexibility and innovation</t>
  </si>
  <si>
    <t>1305</t>
  </si>
  <si>
    <t>Understand and transform the present in order to create a different future (for the school)</t>
  </si>
  <si>
    <t>1304</t>
  </si>
  <si>
    <t>All schools take into account best practices and existing bodies of knowledge</t>
  </si>
  <si>
    <t>1303</t>
  </si>
  <si>
    <t>We need this to include creative learning</t>
  </si>
  <si>
    <t>1302</t>
  </si>
  <si>
    <t>1301</t>
  </si>
  <si>
    <t>1300</t>
  </si>
  <si>
    <t>Teacher training, policy, culture around coding / programming</t>
  </si>
  <si>
    <t>1299</t>
  </si>
  <si>
    <t>Adoption of collaborative learning process by teachers / schools; re-skilling teachers in relevant topics</t>
  </si>
  <si>
    <t>1298</t>
  </si>
  <si>
    <t>1297</t>
  </si>
  <si>
    <t>1296</t>
  </si>
  <si>
    <t>Adoption of learning analytics at state level</t>
  </si>
  <si>
    <t>1295</t>
  </si>
  <si>
    <t>Policy - change the school culture to more student-centred individual learner goals</t>
  </si>
  <si>
    <t>1294</t>
  </si>
  <si>
    <t>Adoption of learning analytics as assessment method by teachers</t>
  </si>
  <si>
    <t>1293</t>
  </si>
  <si>
    <t>Business models for high-quality open content and market creation</t>
  </si>
  <si>
    <t>1292</t>
  </si>
  <si>
    <t>Adoption of open standards</t>
  </si>
  <si>
    <t>1291</t>
  </si>
  <si>
    <t>Adoption of TEL agenda by school leaders (Role/ guiding, training awareness raising)</t>
  </si>
  <si>
    <t>1290</t>
  </si>
  <si>
    <t>Policy / e-inclusion, political will, finance</t>
  </si>
  <si>
    <t>1289</t>
  </si>
  <si>
    <t>Market regulation public procurement</t>
  </si>
  <si>
    <t>1288</t>
  </si>
  <si>
    <t>Connected to our goals we forgot about it :)</t>
  </si>
  <si>
    <t>1287</t>
  </si>
  <si>
    <t>Tools assessing creativity (diversity, originality, visualisation tools)</t>
  </si>
  <si>
    <t>1286</t>
  </si>
  <si>
    <t>Tools for assessing aspects of collaboration (e.g. communication flow in games, forms of participation)</t>
  </si>
  <si>
    <t>1285</t>
  </si>
  <si>
    <t>Learning analytics tools</t>
  </si>
  <si>
    <t>1284</t>
  </si>
  <si>
    <t>Pedagogical embedding of open ended simulations</t>
  </si>
  <si>
    <t>1283</t>
  </si>
  <si>
    <t>Shared portfolios</t>
  </si>
  <si>
    <t>1282</t>
  </si>
  <si>
    <t>identity management technologies, authentication systems</t>
  </si>
  <si>
    <t>1281</t>
  </si>
  <si>
    <t>Integration of social networks and cloud storage technologies ( e.g. Dropbox) plus internet security in virtual environments</t>
  </si>
  <si>
    <t>1280</t>
  </si>
  <si>
    <t>Evaluation assessmet tools for e-content</t>
  </si>
  <si>
    <t>1279</t>
  </si>
  <si>
    <t>Friendly authoring tools</t>
  </si>
  <si>
    <t>1278</t>
  </si>
  <si>
    <t>Interoperability of devices and tools</t>
  </si>
  <si>
    <t>1277</t>
  </si>
  <si>
    <t>Goal - Ownership of assessment</t>
  </si>
  <si>
    <t>1276</t>
  </si>
  <si>
    <t>6. Individual learning goals and interest management system. A system that allows individual pupils to state their own learning goals and interests, e.g. I want to learn electronics to build a robot, I am interested in acting</t>
  </si>
  <si>
    <t>1275</t>
  </si>
  <si>
    <t>Collaboration and innovation platforms</t>
  </si>
  <si>
    <t>1274</t>
  </si>
  <si>
    <t>There is lots of research on this already see e.g. CSCL 2011 conference Hong Kong</t>
  </si>
  <si>
    <t>1273</t>
  </si>
  <si>
    <t>5. Collaborative learning spaces and assessment of the collaboration</t>
  </si>
  <si>
    <t>1272</t>
  </si>
  <si>
    <t>Problem/task based learning through collaboration with diverse groups</t>
  </si>
  <si>
    <t>1271</t>
  </si>
  <si>
    <t>4. Learning to code - material (write computer programs)</t>
  </si>
  <si>
    <t>1270</t>
  </si>
  <si>
    <t>1269</t>
  </si>
  <si>
    <t>Share portfolio</t>
  </si>
  <si>
    <t>1268</t>
  </si>
  <si>
    <t>Using social media to connect with the community</t>
  </si>
  <si>
    <t>1267</t>
  </si>
  <si>
    <t>1266</t>
  </si>
  <si>
    <t>Like our solution 6 Holistic planning</t>
  </si>
  <si>
    <t>1265</t>
  </si>
  <si>
    <t>Like our solution 7 Social equity and fairness</t>
  </si>
  <si>
    <t>1264</t>
  </si>
  <si>
    <t>2. More access to more quantity and more quality of open digital tools and and open digital content (ODS and iTec for tools)</t>
  </si>
  <si>
    <t>1263</t>
  </si>
  <si>
    <t>Solution 4 - (Keeping learning paths open-ended)</t>
  </si>
  <si>
    <t>1262</t>
  </si>
  <si>
    <t>Open-endedness important but makes assement hard</t>
  </si>
  <si>
    <t>1261</t>
  </si>
  <si>
    <t>1.Open-ended games, design spaces (like Simcity etc)</t>
  </si>
  <si>
    <t>1260</t>
  </si>
  <si>
    <t>1259</t>
  </si>
  <si>
    <t>0. More TEL - better infrastructure and connectivity, access to personal tools and devices for all students</t>
  </si>
  <si>
    <t>1258</t>
  </si>
  <si>
    <t>Assessing learning with multi-modal artefacts / methods</t>
  </si>
  <si>
    <t>1257</t>
  </si>
  <si>
    <t>Creative skills development</t>
  </si>
  <si>
    <t>1256</t>
  </si>
  <si>
    <t>Capture long-term learning</t>
  </si>
  <si>
    <t>1255</t>
  </si>
  <si>
    <t>Development and retention of 21st century skills</t>
  </si>
  <si>
    <t>1254</t>
  </si>
  <si>
    <t>1253</t>
  </si>
  <si>
    <t>Political involvement understanding diversity</t>
  </si>
  <si>
    <t>1252</t>
  </si>
  <si>
    <t>Through critical action research</t>
  </si>
  <si>
    <t>1251</t>
  </si>
  <si>
    <t>Increasing student engagement and initiative to become more involved, more active citizens - encourage risk-taking, celebrate failure</t>
  </si>
  <si>
    <t>1250</t>
  </si>
  <si>
    <t>Teacher networks e.g. e-twinning platform</t>
  </si>
  <si>
    <t>1249</t>
  </si>
  <si>
    <t>To alleviate the social and digital divide</t>
  </si>
  <si>
    <t>1248</t>
  </si>
  <si>
    <t>Theme 3 (addressing issues)</t>
  </si>
  <si>
    <t>1247</t>
  </si>
  <si>
    <t>Huge tension with accountability and creativity - which matters more?</t>
  </si>
  <si>
    <t>1246</t>
  </si>
  <si>
    <t>Open secure virtual and physical collaboration spaces for students to interact with school, teachers, peers, community, external environment</t>
  </si>
  <si>
    <t>1245</t>
  </si>
  <si>
    <t>School vision and mission (Goal 1 - mission purpose and vision)</t>
  </si>
  <si>
    <t>1244</t>
  </si>
  <si>
    <t>Changing pedagogy in schools and empowering the learning</t>
  </si>
  <si>
    <t>1243</t>
  </si>
  <si>
    <t>1242</t>
  </si>
  <si>
    <t>Global education for all</t>
  </si>
  <si>
    <t>1241</t>
  </si>
  <si>
    <t>Personalised assessment</t>
  </si>
  <si>
    <t>1240</t>
  </si>
  <si>
    <t>Structure and organisation: free / quality time to allow students to be creative</t>
  </si>
  <si>
    <t>1239</t>
  </si>
  <si>
    <t>Flexible personalise adaptive spaces students can engage with</t>
  </si>
  <si>
    <t>1238</t>
  </si>
  <si>
    <t>Make sure schools have adequate web connections</t>
  </si>
  <si>
    <t>1237</t>
  </si>
  <si>
    <t>Like our solution 2 - School mentoring management programmes</t>
  </si>
  <si>
    <t>1236</t>
  </si>
  <si>
    <t>Influence policy makers and decision makers in schools</t>
  </si>
  <si>
    <t>1235</t>
  </si>
  <si>
    <t>Talk to family friends</t>
  </si>
  <si>
    <t>1234</t>
  </si>
  <si>
    <t>Read the local news</t>
  </si>
  <si>
    <t>1233</t>
  </si>
  <si>
    <t>1232</t>
  </si>
  <si>
    <t>1231</t>
  </si>
  <si>
    <t>1230</t>
  </si>
  <si>
    <t>1229</t>
  </si>
  <si>
    <t>Holistic planning of ICT support for education</t>
  </si>
  <si>
    <t>1228</t>
  </si>
  <si>
    <t>Utilise diverse and institutional platforms</t>
  </si>
  <si>
    <t>1227</t>
  </si>
  <si>
    <t>Teacher / parent communities</t>
  </si>
  <si>
    <t>1226</t>
  </si>
  <si>
    <t>Use social media and other web technologies</t>
  </si>
  <si>
    <t>1225</t>
  </si>
  <si>
    <t>1224</t>
  </si>
  <si>
    <t>Like our solution 5 - Incentives for teachers to change</t>
  </si>
  <si>
    <t>1223</t>
  </si>
  <si>
    <t>1222</t>
  </si>
  <si>
    <t>Links to a resources action - methodologies</t>
  </si>
  <si>
    <t>1221</t>
  </si>
  <si>
    <t>Like our solution 3 - increased teacher-led professional development</t>
  </si>
  <si>
    <t>1220</t>
  </si>
  <si>
    <t>Teacher training</t>
  </si>
  <si>
    <t>1219</t>
  </si>
  <si>
    <t>1218</t>
  </si>
  <si>
    <t>Like our solution 4 Keeping learning paths open...</t>
  </si>
  <si>
    <t>1217</t>
  </si>
  <si>
    <t>Addressing issues</t>
  </si>
  <si>
    <t>1216</t>
  </si>
  <si>
    <t>Identifying community issues and selecting ones to address</t>
  </si>
  <si>
    <t>1215</t>
  </si>
  <si>
    <t>These need to be secure and safe for student use</t>
  </si>
  <si>
    <t>1214</t>
  </si>
  <si>
    <t>Increase the emphasis on personal technologies</t>
  </si>
  <si>
    <t>1213</t>
  </si>
  <si>
    <t>Diverse platforms: institution-based VLEs, virtual, mobile</t>
  </si>
  <si>
    <t>1212</t>
  </si>
  <si>
    <t>Teacher development: Redefine professional frameworks and standards: training, scholarship, internship</t>
  </si>
  <si>
    <t>1211</t>
  </si>
  <si>
    <t>1210</t>
  </si>
  <si>
    <t>1209</t>
  </si>
  <si>
    <t>Community engagement</t>
  </si>
  <si>
    <t>Develop acceptance of diversity in the community and internationally</t>
  </si>
  <si>
    <t>goal-brainstorm</t>
  </si>
  <si>
    <t>1208</t>
  </si>
  <si>
    <t>Bridging the digital divide for the old and the poor</t>
  </si>
  <si>
    <t>1207</t>
  </si>
  <si>
    <t>1206</t>
  </si>
  <si>
    <t>Relates to social network solutions</t>
  </si>
  <si>
    <t>1205</t>
  </si>
  <si>
    <t>Social network and wider engagement</t>
  </si>
  <si>
    <t>1204</t>
  </si>
  <si>
    <t>Social media connectedness</t>
  </si>
  <si>
    <t>1203</t>
  </si>
  <si>
    <t>Devices which give access to diverse communities: local associations, twinning initiatives, education and info, experts, materials to create objects</t>
  </si>
  <si>
    <t>1202</t>
  </si>
  <si>
    <t>Devices which give access to media and resources - non electronic, electronic, mobile</t>
  </si>
  <si>
    <t>1201</t>
  </si>
  <si>
    <t>1200</t>
  </si>
  <si>
    <t>use the Internet to research how similar issues have been dealt with elsewhere</t>
  </si>
  <si>
    <t>1199</t>
  </si>
  <si>
    <t>Use media to find other solutions to problems</t>
  </si>
  <si>
    <t>1198</t>
  </si>
  <si>
    <t>Make shared decisions which can have an impact on the community</t>
  </si>
  <si>
    <t>1197</t>
  </si>
  <si>
    <t>Do action research in the community to analyse common attitudes / ways of behaving and how they could be changed</t>
  </si>
  <si>
    <t>1196</t>
  </si>
  <si>
    <t>1195</t>
  </si>
  <si>
    <t>New pedagogies</t>
  </si>
  <si>
    <t>Through critical action research (reflective and active teachers and students)</t>
  </si>
  <si>
    <t>1194</t>
  </si>
  <si>
    <t>Active responsible teachers</t>
  </si>
  <si>
    <t>1193</t>
  </si>
  <si>
    <t>Self-assessment awareness - multiple creators</t>
  </si>
  <si>
    <t>1192</t>
  </si>
  <si>
    <t>Trained teachers preparing the assesment</t>
  </si>
  <si>
    <t>1191</t>
  </si>
  <si>
    <t>Negotiated outcome of the assessment</t>
  </si>
  <si>
    <t>1190</t>
  </si>
  <si>
    <t>4. Develop new and rediscover old pedagogies - change the role of the teacher, negotiate the development of the learning path and the learning evaluation, give empowerment to individuals to create knowledge and point others to learning opportunities</t>
  </si>
  <si>
    <t>1189</t>
  </si>
  <si>
    <t>Negotiated learning</t>
  </si>
  <si>
    <t>1188</t>
  </si>
  <si>
    <t>Distributed learning</t>
  </si>
  <si>
    <t>1187</t>
  </si>
  <si>
    <t>group</t>
  </si>
  <si>
    <t>1186</t>
  </si>
  <si>
    <t>Schools embedded in the community</t>
  </si>
  <si>
    <t>connection</t>
  </si>
  <si>
    <t>1185</t>
  </si>
  <si>
    <t>Curriculum leading to global citizens</t>
  </si>
  <si>
    <t>1184</t>
  </si>
  <si>
    <t>Societies, awareness, culture of feedback</t>
  </si>
  <si>
    <t>1183</t>
  </si>
  <si>
    <t>3. Engaging in community issues</t>
  </si>
  <si>
    <t>1182</t>
  </si>
  <si>
    <t>Identify and own local issues</t>
  </si>
  <si>
    <t>1181</t>
  </si>
  <si>
    <t>Increase the level of participation in political life at local and national level</t>
  </si>
  <si>
    <t>1180</t>
  </si>
  <si>
    <t>Cross cultural and understanding of diversity through media and international relations</t>
  </si>
  <si>
    <t>1179</t>
  </si>
  <si>
    <t>1178</t>
  </si>
  <si>
    <t>Action in Partnership</t>
  </si>
  <si>
    <t>Creating school mission plus vision together with stakeholders</t>
  </si>
  <si>
    <t>1177</t>
  </si>
  <si>
    <t>How to link to curriculum</t>
  </si>
  <si>
    <t>1176</t>
  </si>
  <si>
    <t>2. Enhance personal, community and environmental well-being through collaborations with experts, stakeholders and schools - education, activities, joint projects, dissemination, shared practice</t>
  </si>
  <si>
    <t>1175</t>
  </si>
  <si>
    <t>Increase environmental awareness</t>
  </si>
  <si>
    <t>1174</t>
  </si>
  <si>
    <t>Improve the quality of food we eat</t>
  </si>
  <si>
    <t>1173</t>
  </si>
  <si>
    <t>1. Local partnerships - Increase the power of students to effect change through, extending the physical campus with by partnering with local organisations including businesses, charities and local interest groups</t>
  </si>
  <si>
    <t>1172</t>
  </si>
  <si>
    <t>Develop the ability to apply / evaluate remote solutions to similar problems</t>
  </si>
  <si>
    <t>1171</t>
  </si>
  <si>
    <t>Viable partnerships</t>
  </si>
  <si>
    <t>1170</t>
  </si>
  <si>
    <t>Collaborate with non-school organisations to effect local change</t>
  </si>
  <si>
    <t>1169</t>
  </si>
  <si>
    <t>The extended campus - Place and Type</t>
  </si>
  <si>
    <t>1168</t>
  </si>
  <si>
    <t>1167</t>
  </si>
  <si>
    <t>Policy advice</t>
  </si>
  <si>
    <t>1166</t>
  </si>
  <si>
    <t>Research to develop workflow and protocols</t>
  </si>
  <si>
    <t>1165</t>
  </si>
  <si>
    <t>F2F meetings</t>
  </si>
  <si>
    <t>1164</t>
  </si>
  <si>
    <t>Recognition for self-organised development</t>
  </si>
  <si>
    <t>1163</t>
  </si>
  <si>
    <t>Conferences, Libraries, Museums</t>
  </si>
  <si>
    <t>1162</t>
  </si>
  <si>
    <t>Sport, industry</t>
  </si>
  <si>
    <t>1161</t>
  </si>
  <si>
    <t>Sponsors</t>
  </si>
  <si>
    <t>1160</t>
  </si>
  <si>
    <t>Meeting room</t>
  </si>
  <si>
    <t>1159</t>
  </si>
  <si>
    <t>Well structured knowledge engineered curriculum</t>
  </si>
  <si>
    <t>1158</t>
  </si>
  <si>
    <t>Teacher portfolio e.g. Mahara</t>
  </si>
  <si>
    <t>1157</t>
  </si>
  <si>
    <t>Portfolio relates to our idea for an assessment portfolio</t>
  </si>
  <si>
    <t>1156</t>
  </si>
  <si>
    <t>1155</t>
  </si>
  <si>
    <t>Lifelong portfolio repository</t>
  </si>
  <si>
    <t>1154</t>
  </si>
  <si>
    <t>Student portfolio e.g. Mahara</t>
  </si>
  <si>
    <t>1153</t>
  </si>
  <si>
    <t>Stored video + commenting</t>
  </si>
  <si>
    <t>1152</t>
  </si>
  <si>
    <t>Wiki to organise meetings and report</t>
  </si>
  <si>
    <t>1151</t>
  </si>
  <si>
    <t>Video streaming and social media</t>
  </si>
  <si>
    <t>1150</t>
  </si>
  <si>
    <t>Assessment portfolio</t>
  </si>
  <si>
    <t>1149</t>
  </si>
  <si>
    <t>Professional development</t>
  </si>
  <si>
    <t>1148</t>
  </si>
  <si>
    <t>1147</t>
  </si>
  <si>
    <t>Like our S4</t>
  </si>
  <si>
    <t>1146</t>
  </si>
  <si>
    <t>Like our S5</t>
  </si>
  <si>
    <t>1145</t>
  </si>
  <si>
    <t>Links to social network solution</t>
  </si>
  <si>
    <t>1144</t>
  </si>
  <si>
    <t>We need this! We focus on personal goals</t>
  </si>
  <si>
    <t>1143</t>
  </si>
  <si>
    <t>Included in our S6</t>
  </si>
  <si>
    <t>1142</t>
  </si>
  <si>
    <t>1141</t>
  </si>
  <si>
    <t>Developing pedagogy</t>
  </si>
  <si>
    <t>1140</t>
  </si>
  <si>
    <t>Links to a resource action of table 4</t>
  </si>
  <si>
    <t>1139</t>
  </si>
  <si>
    <t>3. Increase teacher-led professional development</t>
  </si>
  <si>
    <t>1138</t>
  </si>
  <si>
    <t>E-portfolio is a tool for our methodology Critical Action Research</t>
  </si>
  <si>
    <t>1137</t>
  </si>
  <si>
    <t>Ownership of learning and assessment</t>
  </si>
  <si>
    <t>1136</t>
  </si>
  <si>
    <t>2. Shared portfolio</t>
  </si>
  <si>
    <t>1135</t>
  </si>
  <si>
    <t>The goal for Critical Action Research is the transformation of the curriculum</t>
  </si>
  <si>
    <t>1134</t>
  </si>
  <si>
    <t>1. Curriculum Agile Roadmap tool</t>
  </si>
  <si>
    <t>1133</t>
  </si>
  <si>
    <t>Global</t>
  </si>
  <si>
    <t>Links to adaptive / flexible environment solution</t>
  </si>
  <si>
    <t>1132</t>
  </si>
  <si>
    <t>Goal Education for all</t>
  </si>
  <si>
    <t>1131</t>
  </si>
  <si>
    <t>1130</t>
  </si>
  <si>
    <t>Globally recognised results</t>
  </si>
  <si>
    <t>1129</t>
  </si>
  <si>
    <t>5. Flexible global curriculum that leads to global citizens amongst others</t>
  </si>
  <si>
    <t>1128</t>
  </si>
  <si>
    <t>Global citizen</t>
  </si>
  <si>
    <t>1127</t>
  </si>
  <si>
    <t>A global curriculum architecture for localisation</t>
  </si>
  <si>
    <t>1126</t>
  </si>
  <si>
    <t>1125</t>
  </si>
  <si>
    <t>Public</t>
  </si>
  <si>
    <t>Transparency in assessment implementation</t>
  </si>
  <si>
    <t>1124</t>
  </si>
  <si>
    <t>4. Increasing transparency of education process</t>
  </si>
  <si>
    <t>1123</t>
  </si>
  <si>
    <t>To foresee and develop society as communities of learners (parents, teachers...)</t>
  </si>
  <si>
    <t>1122</t>
  </si>
  <si>
    <t>Democratic governance which is representative of society</t>
  </si>
  <si>
    <t>1121</t>
  </si>
  <si>
    <t>To explain to society what and why we educate in schools</t>
  </si>
  <si>
    <t>1120</t>
  </si>
  <si>
    <t>Communication between children - parents and teachers</t>
  </si>
  <si>
    <t>1119</t>
  </si>
  <si>
    <t>Raise the issue of curriculum more publicly</t>
  </si>
  <si>
    <t>1118</t>
  </si>
  <si>
    <t>Explain the way children will learn</t>
  </si>
  <si>
    <t>1117</t>
  </si>
  <si>
    <t>1116</t>
  </si>
  <si>
    <t>Design</t>
  </si>
  <si>
    <t>Goal 2 (community engagement)</t>
  </si>
  <si>
    <t>1115</t>
  </si>
  <si>
    <t>Incorporate the school into the community</t>
  </si>
  <si>
    <t>1114</t>
  </si>
  <si>
    <t>Flexible school</t>
  </si>
  <si>
    <t>1113</t>
  </si>
  <si>
    <t>1112</t>
  </si>
  <si>
    <t>3. Curriculum design agile to change and recognise formal and informal learning</t>
  </si>
  <si>
    <t>1111</t>
  </si>
  <si>
    <t>1110</t>
  </si>
  <si>
    <t>To arrange conditions and strategies to integrate formal and informal learning</t>
  </si>
  <si>
    <t>1109</t>
  </si>
  <si>
    <t>Design strategies and tools to cater for rapid changes in society</t>
  </si>
  <si>
    <t>1108</t>
  </si>
  <si>
    <t>1107</t>
  </si>
  <si>
    <t>1106</t>
  </si>
  <si>
    <t>1105</t>
  </si>
  <si>
    <t>Related to theme 3 goal 3 (new pedagogies)</t>
  </si>
  <si>
    <t>1104</t>
  </si>
  <si>
    <t>Teachers as part of creative environment</t>
  </si>
  <si>
    <t>1103</t>
  </si>
  <si>
    <t>1102</t>
  </si>
  <si>
    <t>Wider areas of assessment not just numbered results of test</t>
  </si>
  <si>
    <t>1101</t>
  </si>
  <si>
    <t>2. Active responsible creative teachers with wider perspective</t>
  </si>
  <si>
    <t>1100</t>
  </si>
  <si>
    <t>Student</t>
  </si>
  <si>
    <t>School vision and mission</t>
  </si>
  <si>
    <t>1099</t>
  </si>
  <si>
    <t>1098</t>
  </si>
  <si>
    <t>Students active and reflective</t>
  </si>
  <si>
    <t>1097</t>
  </si>
  <si>
    <t>1096</t>
  </si>
  <si>
    <t>(1014,1015,1019,ds)</t>
  </si>
  <si>
    <t>1. Active student participation with growing responsibility for learning</t>
  </si>
  <si>
    <t>1095</t>
  </si>
  <si>
    <t>Arrange conditions of education for different types of</t>
  </si>
  <si>
    <t>1094</t>
  </si>
  <si>
    <t>Empower learners to set their own curriculum</t>
  </si>
  <si>
    <t>1093</t>
  </si>
  <si>
    <t>1005(ds)</t>
  </si>
  <si>
    <t>Curriculum challenged by teachers</t>
  </si>
  <si>
    <t>1092</t>
  </si>
  <si>
    <t>Make readable what children have to learn</t>
  </si>
  <si>
    <t>1091</t>
  </si>
  <si>
    <t>1090</t>
  </si>
  <si>
    <t>1089</t>
  </si>
  <si>
    <t>1088</t>
  </si>
  <si>
    <t>1087</t>
  </si>
  <si>
    <t>Methodology for classroom simulation</t>
  </si>
  <si>
    <t>Assessment</t>
  </si>
  <si>
    <t>1086</t>
  </si>
  <si>
    <t>Legal / ethical framework</t>
  </si>
  <si>
    <t>1085</t>
  </si>
  <si>
    <t>1084</t>
  </si>
  <si>
    <t>1083</t>
  </si>
  <si>
    <t>1082</t>
  </si>
  <si>
    <t>Classroom lessons for students (on assessment)</t>
  </si>
  <si>
    <t>1081</t>
  </si>
  <si>
    <t>1080</t>
  </si>
  <si>
    <t>Augmented reality for the physical aspects (bio signals)</t>
  </si>
  <si>
    <t>1079</t>
  </si>
  <si>
    <t>Augmented reality combining info about students (whether they did homework before, absent)</t>
  </si>
  <si>
    <t>1078</t>
  </si>
  <si>
    <t>Classroom simulators</t>
  </si>
  <si>
    <t>1077</t>
  </si>
  <si>
    <t>Game-based assessment</t>
  </si>
  <si>
    <t>1076</t>
  </si>
  <si>
    <t>We have L.A. as well common need</t>
  </si>
  <si>
    <t>1075</t>
  </si>
  <si>
    <t>Learning analytics</t>
  </si>
  <si>
    <t>1074</t>
  </si>
  <si>
    <t>1073</t>
  </si>
  <si>
    <t>1072</t>
  </si>
  <si>
    <t>Virtual environments communities *readiness of the use subjects</t>
  </si>
  <si>
    <t>1071</t>
  </si>
  <si>
    <t>Software with progress reports</t>
  </si>
  <si>
    <t>1070</t>
  </si>
  <si>
    <t>Online mobile courses</t>
  </si>
  <si>
    <t>1069</t>
  </si>
  <si>
    <t>1068</t>
  </si>
  <si>
    <t>New pedagogies teacher training</t>
  </si>
  <si>
    <t>1067</t>
  </si>
  <si>
    <t>1066</t>
  </si>
  <si>
    <t>G1 (Active student participation with growing responsibility for learning)</t>
  </si>
  <si>
    <t>1065</t>
  </si>
  <si>
    <t>Learner training</t>
  </si>
  <si>
    <t>1064</t>
  </si>
  <si>
    <t>Parent training</t>
  </si>
  <si>
    <t>1063</t>
  </si>
  <si>
    <t>Data provenance management</t>
  </si>
  <si>
    <t>1062</t>
  </si>
  <si>
    <t>1061</t>
  </si>
  <si>
    <t>1060</t>
  </si>
  <si>
    <t>Open learner models</t>
  </si>
  <si>
    <t>1059</t>
  </si>
  <si>
    <t>Like our S6</t>
  </si>
  <si>
    <t>1058</t>
  </si>
  <si>
    <t>Links to our solution / technology on assessing collaborative / creative activities and outcomes</t>
  </si>
  <si>
    <t>1057</t>
  </si>
  <si>
    <t>Assessment centres - rich data - assess complex tasks</t>
  </si>
  <si>
    <t>1056</t>
  </si>
  <si>
    <t>Think of our solution 2 too!</t>
  </si>
  <si>
    <t>1055</t>
  </si>
  <si>
    <t>Solution 2 Portfolio</t>
  </si>
  <si>
    <t>1054</t>
  </si>
  <si>
    <t>eportfolio is a reflective tool for critical action research</t>
  </si>
  <si>
    <t>1053</t>
  </si>
  <si>
    <t>Portfolios</t>
  </si>
  <si>
    <t>1052</t>
  </si>
  <si>
    <t>Evidenced-centred assessment design</t>
  </si>
  <si>
    <t>1051</t>
  </si>
  <si>
    <t>G5</t>
  </si>
  <si>
    <t>1050</t>
  </si>
  <si>
    <t>1049</t>
  </si>
  <si>
    <t>Embed school in the community</t>
  </si>
  <si>
    <t>1048</t>
  </si>
  <si>
    <t>Accountability towards society beneficial to learners useful</t>
  </si>
  <si>
    <t>1047</t>
  </si>
  <si>
    <t>Critical action research as an alternative form of quality evaluation</t>
  </si>
  <si>
    <t>1046</t>
  </si>
  <si>
    <t>Future assessment should be predominantly owned by the learner</t>
  </si>
  <si>
    <t>1045</t>
  </si>
  <si>
    <t>Outcome should be richer more multi-formed</t>
  </si>
  <si>
    <t>1044</t>
  </si>
  <si>
    <t>Purposeful education, qualifications defined also by stakeholders</t>
  </si>
  <si>
    <t>1043</t>
  </si>
  <si>
    <t>1042</t>
  </si>
  <si>
    <t>Society Perspective</t>
  </si>
  <si>
    <t>Forms of assessment that are less easily abused/misused by authorities</t>
  </si>
  <si>
    <t>1041</t>
  </si>
  <si>
    <t>Implementation</t>
  </si>
  <si>
    <t>How to assess the application of creative skills</t>
  </si>
  <si>
    <t>1040</t>
  </si>
  <si>
    <t>Assessment as information not punisher</t>
  </si>
  <si>
    <t>1039</t>
  </si>
  <si>
    <t>1038</t>
  </si>
  <si>
    <t>Keep appraisal human</t>
  </si>
  <si>
    <t>1037</t>
  </si>
  <si>
    <t>Supportive appraisal</t>
  </si>
  <si>
    <t>1036</t>
  </si>
  <si>
    <t>Social collaborative networks enable / support peer feedback and assessment</t>
  </si>
  <si>
    <t>1035</t>
  </si>
  <si>
    <t>Create feedback online</t>
  </si>
  <si>
    <t>1034</t>
  </si>
  <si>
    <t>1033</t>
  </si>
  <si>
    <t>Specified and differentiated areas</t>
  </si>
  <si>
    <t>1032</t>
  </si>
  <si>
    <t>Appraisal transparency - what does this all mean?</t>
  </si>
  <si>
    <t>1031</t>
  </si>
  <si>
    <t>Decide on the basic level limit</t>
  </si>
  <si>
    <t>1030</t>
  </si>
  <si>
    <t>1029</t>
  </si>
  <si>
    <t>Assigned values</t>
  </si>
  <si>
    <t>1028</t>
  </si>
  <si>
    <t>Forms of assessment that describe achievement rather than rank learners</t>
  </si>
  <si>
    <t>1027</t>
  </si>
  <si>
    <t>1026</t>
  </si>
  <si>
    <t>Immediacy of feedback</t>
  </si>
  <si>
    <t>1025</t>
  </si>
  <si>
    <t>Assessment as an incidental rather than a dominating classroom activity</t>
  </si>
  <si>
    <t>1024</t>
  </si>
  <si>
    <t>1023</t>
  </si>
  <si>
    <t>Ownership</t>
  </si>
  <si>
    <t>Personalisation</t>
  </si>
  <si>
    <t>1022</t>
  </si>
  <si>
    <t>Ownershp</t>
  </si>
  <si>
    <t>Transparent assessment procedure that learners can do for themselves - less mysterious</t>
  </si>
  <si>
    <t>1021</t>
  </si>
  <si>
    <t>Progression</t>
  </si>
  <si>
    <t>1020</t>
  </si>
  <si>
    <t>Define e-portfolios</t>
  </si>
  <si>
    <t>1019</t>
  </si>
  <si>
    <t>Improve self-assessment</t>
  </si>
  <si>
    <t>1018</t>
  </si>
  <si>
    <t>Authentic</t>
  </si>
  <si>
    <t>1017</t>
  </si>
  <si>
    <t>1016</t>
  </si>
  <si>
    <t>Pedagogies: negotiated learning</t>
  </si>
  <si>
    <t>1015</t>
  </si>
  <si>
    <t>Negotiable</t>
  </si>
  <si>
    <t>1014</t>
  </si>
  <si>
    <t>Appreciate qualitative aspects</t>
  </si>
  <si>
    <t>1013</t>
  </si>
  <si>
    <t>Integrative force</t>
  </si>
  <si>
    <t>1012</t>
  </si>
  <si>
    <t>Multiple stakeholder input</t>
  </si>
  <si>
    <t>1011</t>
  </si>
  <si>
    <t>More holistic, less reductive assessment measures</t>
  </si>
  <si>
    <t>1010</t>
  </si>
  <si>
    <t>How to assess collaborative learning?</t>
  </si>
  <si>
    <t>1009</t>
  </si>
  <si>
    <t>Allow different groups to create them</t>
  </si>
  <si>
    <t>1008</t>
  </si>
  <si>
    <t>Continously developed</t>
  </si>
  <si>
    <t>1007</t>
  </si>
  <si>
    <t>Transparent</t>
  </si>
  <si>
    <t>1006</t>
  </si>
  <si>
    <t>Assessment styles that promote more productive classroom activity</t>
  </si>
  <si>
    <t>1005</t>
  </si>
  <si>
    <t>1004</t>
  </si>
  <si>
    <t>Trained creators of the tests</t>
  </si>
  <si>
    <t>1003</t>
  </si>
  <si>
    <t>1002</t>
  </si>
  <si>
    <t>Process open-dynamic methodological rigour</t>
  </si>
  <si>
    <t>1001</t>
  </si>
  <si>
    <t>Other group</t>
  </si>
  <si>
    <t>Group (from brainstorm)</t>
  </si>
  <si>
    <t>Time</t>
  </si>
  <si>
    <t>Content</t>
  </si>
  <si>
    <t>To</t>
  </si>
  <si>
    <t>From</t>
  </si>
  <si>
    <t>Type</t>
  </si>
  <si>
    <t>Session</t>
  </si>
  <si>
    <t>Theme name</t>
  </si>
  <si>
    <t>Theme</t>
  </si>
  <si>
    <t>ID</t>
  </si>
  <si>
    <t>Keep privacy! No &amp;quot;abuse&amp;quot;</t>
  </si>
  <si>
    <t>24/7 &amp;quot;real time&amp;quot; data</t>
  </si>
  <si>
    <t>This connects to T3 &amp;quot;influence policy makers&amp;quot;</t>
  </si>
  <si>
    <t>How do we design for &amp;quot;community as curriculum&amp;quot;</t>
  </si>
  <si>
    <t>If the focus is &amp;quot;architecture&amp;quot; or &amp;quot;mutual understanding of value of an education&amp;quot; then linked with theme 4</t>
  </si>
  <si>
    <t>Teacher &amp;quot;training&amp;quot; online / mobile courses (technology)</t>
  </si>
  <si>
    <t>Related to the goal &amp;quot;education for all&amp;quot;</t>
  </si>
  <si>
    <t>Of interest, software for &amp;quot;wicked problems&amp;quot; Compendium (OU UK)</t>
  </si>
  <si>
    <t>Check out tools on &amp;quot;town hall meetings&amp;quot; and other forms of digital participation</t>
  </si>
  <si>
    <t>First steps make students &amp;quot;own&amp;quot; their learning / development</t>
  </si>
  <si>
    <t>Share &amp;quot;framework of value&amp;quot; of e-content evaluation mechanisms</t>
  </si>
  <si>
    <t>Organisational activity models &amp;quot;compromising methodologies&amp;quot; e.g. &amp;quot;QFD&amp;quot; Mirja ???</t>
  </si>
  <si>
    <t>Broaden / support teachers&amp;apos; assessment</t>
  </si>
  <si>
    <t>Students&amp;apos; wishes</t>
  </si>
  <si>
    <t>increased students&amp;apos; knowledge of curriculum alternatives</t>
  </si>
  <si>
    <t>Self awareness in assessment  / learners&amp;apos; ownership of assessment</t>
  </si>
  <si>
    <t>Teachers&amp;apos; networks</t>
  </si>
  <si>
    <t>Teachers&amp;apos; digital literacy (to match the childrens&amp;apos; at least)</t>
  </si>
  <si>
    <t>A local partnership website listing the school&amp;apos;s activities and interests - allows outside orgs. to offer help</t>
  </si>
  <si>
    <t>A mobile app giving students the power to collect data about issues they think need &amp;quot;fixing&amp;quot; -  create a report to deliver to the school &amp;quot;action board&amp;apos;</t>
  </si>
  <si>
    <t>Provide wider access to (schools&amp;apos;) technology</t>
  </si>
  <si>
    <t>Isn&amp;apos;t this already available, how about assessing performance</t>
  </si>
  <si>
    <t>Need to ensure assessment agenda doesn&amp;apos;t have a damaging effect on creativity</t>
  </si>
  <si>
    <t>Modernised / new policy and regulation regarding children&amp;apos;s internet safety - data security strategy</t>
  </si>
  <si>
    <t>TEL-LET - Reference Models, Process Frameworks, Architecture, BOK&amp;apos;s, &amp;quot;ATAM&amp;quot; ???</t>
  </si>
  <si>
    <t>Time resource - &amp;gt; Policy makers</t>
  </si>
  <si>
    <t>Design new curriculum for higher education -&amp;gt; me + professors + students + enterprises</t>
  </si>
  <si>
    <t>Redesign primary school curricula (international) -&amp;gt; ministries, schools, parents</t>
  </si>
  <si>
    <t>Goal -&amp;gt; ownership of learning -&amp;gt; &amp;quot;assessment&amp;quot; / &amp;quot;development&amp;quot; portfolio</t>
  </si>
  <si>
    <t>Move from digital divide -&amp;gt;equity</t>
  </si>
  <si>
    <t>Indicators that &amp;quot;it works&amp;quot; -&amp;gt; commitment from leadership</t>
  </si>
  <si>
    <t>Balance tension between rigour and openness &amp;amp; innovation</t>
  </si>
  <si>
    <t>Creating social awareness &amp;amp; positive attitude</t>
  </si>
  <si>
    <t>We need V.E. &amp;amp; games with room for creativity</t>
  </si>
  <si>
    <t>3. New school friendly secure and &amp;amp; managed web-based social network platforms</t>
  </si>
  <si>
    <t>Mission / purpose / vision feeds the process of planning &amp;amp; change</t>
  </si>
  <si>
    <t>x</t>
  </si>
  <si>
    <t>y</t>
  </si>
  <si>
    <t>level</t>
  </si>
  <si>
    <t>time</t>
  </si>
  <si>
    <t>background colour</t>
  </si>
  <si>
    <t>252, 229, 205,255</t>
  </si>
  <si>
    <t>244, 204, 205,255</t>
  </si>
  <si>
    <t>217, 234, 211,255</t>
  </si>
  <si>
    <t>207, 226, 243,255</t>
  </si>
  <si>
    <t>234, 209, 220,255</t>
  </si>
  <si>
    <t>&lt;concept-appearance id="dddd" x="nnn" y=nnn"/&gt;</t>
  </si>
  <si>
    <t>Wrapped</t>
  </si>
  <si>
    <t>connections</t>
  </si>
  <si>
    <t>col</t>
  </si>
  <si>
    <t>1000</t>
  </si>
  <si>
    <t>Orphans</t>
  </si>
  <si>
    <t>Orphans - post-its which fell on the floor, or were unconnected by the group.</t>
  </si>
  <si>
    <t>other-resource</t>
  </si>
  <si>
    <t>&lt;?xml version="1.0" encoding="UTF-8"?&gt;</t>
  </si>
  <si>
    <t>&lt;cmap xmlns="http://cmap.ihmc.us/xml/cmap/"  xmlns:dc="http://purl.org/dc/elements/1.1/"&gt;</t>
  </si>
  <si>
    <t>&lt;res-meta&gt;</t>
  </si>
  <si>
    <t>&lt;dc:title&gt;Roadmap&lt;/dc:title&gt;</t>
  </si>
  <si>
    <t>&lt;dc:description&gt;EU Schools roadmap&lt;/dc:description&gt;</t>
  </si>
  <si>
    <t>&lt;/res-meta&gt;</t>
  </si>
  <si>
    <t>&lt;map&gt;</t>
  </si>
  <si>
    <t>&lt;concept-list&gt;</t>
  </si>
  <si>
    <t>&lt;/concept-list&gt;</t>
  </si>
  <si>
    <t>&lt;linking-phrase-list&gt;</t>
  </si>
  <si>
    <t>&lt;/linking-phrase-list&gt;</t>
  </si>
  <si>
    <t>&lt;connection-list&gt;</t>
  </si>
  <si>
    <t>&lt;/connection-list&gt;</t>
  </si>
  <si>
    <t>&lt;concept-appearance-list&gt;</t>
  </si>
  <si>
    <t>&lt;/concept-appearance-list&gt;</t>
  </si>
  <si>
    <t>&lt;/cmap&gt;</t>
  </si>
  <si>
    <t>&lt;style-sheet-list&gt;</t>
  </si>
  <si>
    <t>&lt;style-sheet id="group"&gt;</t>
  </si>
  <si>
    <t>&lt;/style-sheet&gt;</t>
  </si>
  <si>
    <t>&lt;style-sheet id="goal-brainstorm"&gt;</t>
  </si>
  <si>
    <t>&lt;style-sheet id="goal"&gt;</t>
  </si>
  <si>
    <t>&lt;style-sheet id="solution"&gt;</t>
  </si>
  <si>
    <t>&lt;style-sheet id="technology"&gt;</t>
  </si>
  <si>
    <t>&lt;style-sheet id="other-resource"&gt;</t>
  </si>
  <si>
    <t>&lt;style-sheet id="connection"&gt;</t>
  </si>
  <si>
    <t>&lt;/style-sheet-list&gt;</t>
  </si>
  <si>
    <t>&lt;/map&gt;</t>
  </si>
  <si>
    <t>Alleviating the social and digital divide in schools</t>
  </si>
  <si>
    <t>&lt;concept id="2000" label="near term"/&gt;</t>
  </si>
  <si>
    <t>&lt;concept id="2001" label="medium term"/&gt;</t>
  </si>
  <si>
    <t>&lt;concept id="2002" label="long term"/&gt;</t>
  </si>
  <si>
    <t>&lt;concept id="2003" label="other resources"/&gt;</t>
  </si>
  <si>
    <t>&lt;concept id="2004" label="technologies"/&gt;</t>
  </si>
  <si>
    <t>&lt;concept id="2005" label="design solutions"/&gt;</t>
  </si>
  <si>
    <t>&lt;concept id="2006" label="goals"/&gt;</t>
  </si>
  <si>
    <t>&lt;image-list&gt;</t>
  </si>
  <si>
    <t>&lt;/image-list&gt;</t>
  </si>
  <si>
    <t>&lt;style-sheet id="_Default_"&gt;</t>
  </si>
  <si>
    <t>&lt;image id="1LDS9Y86X-D3NZ33-20D7:map:background-image" bytes="/9j/4AAQSkZJRgABAQEASABIAAD/2wBDAAsICAgJCAwJCQwRCwoLERQPDAwPFBcSEhISEhcYExQUFBQTGBYaGxwbGhYiIiQkIiIuLi4uLjAwMDAwMDAwMDD/2wBDAQwMDBAQEBcRERcYFBMUGB4bHBwbHiQeHh8eHiQpIyAgICAjKSYoJCQkKCYrKykpKyswMDAwMDAwMDAwMDAwMDD/wAARCAGQAlgDASIAAhEBAxEB/8QAGQABAQEBAQEAAAAAAAAAAAAAAAIDBAEH/8QAKBABAAAGAgICAgEFAAAAAAAAAAECAwQSsTRyM3ExMnOBJBEiQWHw/8QAFwEBAQEBAAAAAAAAAAAAAAAAAAECBP/EABYRAQEBAAAAAAAAAAAAAAAAAAAREv/aAAwDAQACEQMRAD8A+gAO5xgAAAAAAAAAAAAAAAAAAAAAIreGfrHRR8MnWGit4p+sdFHwydYaQWAoAAAAAAAAAAAAAAAAAAAAIreGfrHS0VvFP1joCj4ZOsNLRR8MnWGlgAAAAAAAAAAAAAAAAAAAAAAAAAAAAAAAAAAAAAAAAAAAAAAAAmr4p+sdPKHhp9Yae1fFP1jp5Q8NPrDSCwFAAAAAAAAAAAAAAAAAAAABNXxT9Y6Umr4p+sdA8oeGn1hpaKHhp9YaWAAAAAAAAAAAAAAAAAAAAAAAAAAAAAAAAAAAAAAAAAAAAAAAACavin6xeUPDT6w09qeOb1F5Q8FPrDSCwFAAAAAAAAAAAAAAAAAAAABNXxT9YqTU8c3qIPKHhp9YaWih4KfWGloACgAAAAAAAAAAAAAAAAAAAAAAAAAAAAAAAAAAAAAAAAAAAAACanjm9ReUPBT6w09qeOb1F5Q8FPrDSCwFAAAAAAAAAAAAAAAAAAAABNTxzeoqTU8c3qIPKHgp9YaWih4KfWGloACgAAAAAAAAAAAAAAAAAAAAAAAAAAAAAAAAAAAAAAAAAAAAACanjm9RTb+Cn1l0qp45vUU2/gp9ZdINAFAAAAAAAAAAAAAAAAAAAABNTxzeoqTU8c3qIJt/BT6y6aM7fwU+sumiAAoAAAAAAAAAAAAAAAAAAAAAAAAAAAAAAAAAAAAAAAAAAAAAAmp45vUU2/gp9ZdLn+k3qKLfj0ukukGgCgAAAAAAAAAAAAAAAAAAAAmp45vUVPJ/pN6iCLfwU+sumjO349LpLpogAKAAAAAAAAAAAAAAAAAAAAAALxMVDKpxMVAJxMVAJxMVAJxMVAJxMVAJxMVAJxMVAJxMVAJxMVAJxMVAJxMVAM55f7JvUUW0v8el0l01n+k3qKLbj0ukuhV4mKgROJioBOJioBOJioBOJioBOJioBOJioBOJioBOJioBOJioBOJioBOKZ5f7JvUWiZ/pN6iDK2l/j0ukumuKLbj0ukumoJxMVAJxMVAJxMVAJxMVAJxMVAJxMVAJxMVAJxMVAJxMVAJxMVAJxMVAJxFAAAoAAAAAAAAAAAAAAAAAAAAACZ/rH0i141LpLpc/1j6Ra8al0l0g1AUAAAAAAAAAAAAAAAAAAAAEz/WPpSZ/rH0CLXjUukumrK141LpLpqgAKAAAAAAAAAAAAAAAAAAAAAAAAAAAAAAAAAAAAAAAAAAAAAAJn+sfSLXjUukumk31iyteNR6S6QbAKAAAAAAAAAAAAAAAAAAAACZ/rH0p5N9YgzteNS6S6asbXjUekumyAAoAAAAAAAAAAAAAAAAAAAAAAAAAAAAAAAAAAAAAAAAAAAAAA8j8RZWvFo9JdNY/EWVrxaPSXSDYBQAAAAAAAAAAAAAAAAAAAAeR+IvXkfiIMrXi0ekumzG14tHpLpsgAKAAAAAAAAAAAAAAAAAAAAAAAAAAAAAAAAAAAAAAAAAAAAAAPI/DK14tHpLprH4ZWnFo9JdINgFAAAAAAAAAAAAAAAAAAAAB5H4evI/AMrXi0ekumzG04tHpLpsgAKAAAAAAAAAAAAAAAAAAAAAAAAAAAAAAAAAAAAAAAAAAAAAAPI/DK04tHpLpsxtOLR/HLpBsAoAAAAAAAAAAAAAAAAAAAAPI/D0BjacWj0l02Y2nFo/jl02QAFAAAAAAAAAAAAAAAAAAAAAAAbDNayxGwUyxGwUyxGwUyxGwUyxGwUyxGwUyxGwUyxGwUyxGwUyxGwUyxGwUyxY2nFo/jl1B2MbPh0PxyagVcg2CpliNgpliNgpliNgpliNgpliNgpliNgpliNgpliNgpliNgpliNgpliNgplx2nFo/jl1BsWfDofjk1BsVcsRsFTLEbBTLEbBTLEbBTLEbBTLEbBTLEbBTLEbBTLEbBTLEbBTLEbBTLEbBTIAy2AAAAAAAAAAAAAAAAAAAAAAMbPiUPxy6bMbLiUekugbAAAAAAAAAAAAAAAAAAAAAAAAxs+JQ/HLpsxsuJR6S6bAAAAAAAAAAAAAAAAAAAAAAAAAAAAAAAAAAAAAAAAAAAAAAAAAMbLiUekumzCy4lHpLoG4AAAAAAAAAAAAAAAAAAAAAAAMbLiUekumzCy4lHpLpuAAAAAAAAAAAAAAAAAAAAAAAAAAAAAAAAAAAAAAAAAAAAAAAAAwsuJR6S6bsLLiUekugbgAAAAAAAAAAAAAAAAAAAAAAAwsuJR6S6bsLLiUekum4AAAAAAAAAAAAAAAAAAAAAAAAAAAAAAAAAAAAAAAAAAAAAAAADCy4lHpDTdhZcSl1gDcAAAAAAAAAAAAAAAAAAAAAAAGFlxKPSGm7Cy4lLrBuAAAAAAAAAAAAAAAAAAAAAAAAAAAAAAAAAAAAAAAAAAAAAAAAAwsuJS6wbsLLiUusAbgAAAAAAAAAAAAAAAAAAAAAAAwsuJS6wbsLLiUusG4AAAAAAAAAAAAAAAAAAAAAAAAAvExBAvExBAvExBAvExBAvExBAvExBAvExBAvExBAvExBAvExBAvExBAvExBDCy4lLrB1Yuexl/iUusBWovExEQLxMQQLxMQQLxMQQLxMQQLxMQQLxMQQLxMQQLxMQQLxMQQLxMQQLxMQctlxKXWDdlYy/xKXWDoxFQLxMREC8TEEC8TEEC8TEEC8TEEC8TEEC8TEEC8TEEC8TEEC8TEEC8TEEC8QFAMtAAAAAAAAAAAAAAAAAAAAAADnseHS6wdDnseJS9A6AAAAAAAAAAAAAAAAAAAAAAAAc9jw6XWDoc9jxKXp0AAAAAAAAAAAAAAAAAAAAAAAAAAAAAAAAAAAAAAAAAAAAAAAAAOex4lL06HPY8Sl6B0AAAAAAAAAAAAAAAAAAAAAAAA57HiUvToc9jxKXp0AAAAAAAAAAAAAAAAAAAAAAAAAAAAAAAAAAAAAAAAAAAAAAAAAOex4lP06HPY8Sn6B0AAAAAAAAAAAAAAAAAAAAAAAA57HiU/Toc9jxKfp0AAAAAAAAAAAAAAAAAAAAAAAAAAAAAAAAAAAAAAAAAAAAAAAAAOex4lP06HPY8Sn/AN/kHQAAAAAAAAAAAAAAAAAAAAAAADnseJT9Ohz2PEp/9/l0AAAAAAAAAAAAAAAAAAAAAAAAAAAAAAAAAAAAAAAAAAAAAAAAAOex4tP97i6HPY8Wn+9xB0AAAAAAAAAAAAAAAAAAAAAAAA57Hi0/3uLoc9jxaf73F0AAAAAAAAAAAAAAAAAAAAAAAAAAAAAAAAAAAAAAAAAAAAAAAAAOex4sn73F0OeyhGFtJ/X/AHuIOgAAAAAAAAAAAAAAAAAAAAAAAHPY8WT97i6HPZQjC2k/r/vcXQAAAAAAAAAAAAAAAAAAAAAAAAD/2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="/&gt;</t>
  </si>
  <si>
    <t xml:space="preserve"> &lt;map-style background-image="1LDS9Y86X-D3NZ33-20D7:map:background-image" image-style="full" image-top-left="2000,2000" image-bottom-right="8000,6000"/&gt;</t>
  </si>
  <si>
    <t>&lt;concept-appearance id="2000" x="3000" y="6500" font-name="Arial" font-size="96" font-style="bold" border-style="none" background-color="255,255,255,255"/&gt;</t>
  </si>
  <si>
    <t>&lt;concept-appearance id="2001" x="5000" y="6500" font-name="Arial" font-size="96" font-style="bold" border-style="none" background-color="255,255,255,255"/&gt;</t>
  </si>
  <si>
    <t>&lt;concept-appearance id="2002" x="7000" y="6500" font-name="Arial" font-size="96" font-style="bold" border-style="none" background-color="255,255,255,255"/&gt;</t>
  </si>
  <si>
    <t>&lt;concept-appearance id="2003" x="1000" y="5500" font-name="Arial" font-size="96" font-style="bold" border-style="none" background-color="255,255,255,255"/&gt;</t>
  </si>
  <si>
    <t>&lt;concept-appearance id="2004" x="1000" y="4500" font-name="Arial" font-size="96" font-style="bold" border-style="none" background-color="255,255,255,255"/&gt;</t>
  </si>
  <si>
    <t>&lt;concept-appearance id="2005" x="1000" y="3500" font-name="Arial" font-size="96" font-style="bold" border-style="none" background-color="255,255,255,255"/&gt;</t>
  </si>
  <si>
    <t>&lt;concept-appearance id="2006" x="1000" y="2500" font-name="Arial" font-size="96" font-style="bold" border-style="none" background-color="255,255,255,255"/&gt;</t>
  </si>
  <si>
    <t>&lt;concept id="2007" label="goal brainstorm"/&gt;</t>
  </si>
  <si>
    <t>&lt;concept-appearance id="2007" x="1000" y="1500" font-name="Arial" font-size="96" font-style="bold" border-style="none" background-color="255,255,255,255"/&gt;</t>
  </si>
  <si>
    <t>&lt;concept-style font-name="Arial" font-size="48" font-style="plain" font-color="0,0,0,255" text-margin="4" background-color="238,238,238,0" border-color="0,0,0,255" border-style="solid" border-thickness="2" border-shape="oval" text-alignment="center" shadow-color="200,200,200,255"/&gt;</t>
  </si>
  <si>
    <t>&lt;concept-style font-name="Arial" font-size="48" font-style="bold" font-color="0,0,0,255" text-margin="4" background-color="238,238,238,0" border-color="0,0,0,255" border-style="solid" border-thickness="1" border-shape="rectangle"  text-alignment="center" shadow-color="200,200,200,255"/&gt;</t>
  </si>
  <si>
    <t>&lt;concept-style font-name="Arial" font-size="72" font-style="bold" font-color="0,0,0,255" text-margin="4" background-color="238,238,238,0" border-color="0,0,0,255" border-style="solid" border-thickness="2" border-shape="oval"  text-alignment="center" shadow-color="200,200,200,255"/&gt;</t>
  </si>
  <si>
    <t>&lt;concept-style font-name="Arial" font-size="48" font-style="plain" font-color="0,0,0,255" text-margin="4" background-color="238,238,238,0" border-color="0,0,0,255" border-style="solid" border-thickness="1" border-shape="rectangle"  text-alignment="center" shadow-color="200,200,200,255"/&gt;</t>
  </si>
  <si>
    <t>&lt;concept-style font-name="Arial" font-size="48" font-style="plain" font-color="0,0,0,255" text-margin="4" background-color="238,238,238,0" border-color="0,0,0,255" border-style="solid" border-thickness="1" border-shape="rectangle" text-alignment="center" shadow-color="200,200,200,255"/&gt;</t>
  </si>
  <si>
    <t>&lt;concept-style font-name="Arial" font-size="48" font-style="italic" font-color="0,0,0,255" text-margin="4" background-color="238,238,238,0" border-color="0,0,0,255" border-style="solid" border-thickness="1" border-shape="rectangle"  text-alignment="center" shadow-color="200,200,200,255"/&gt;</t>
  </si>
  <si>
    <t>&lt;concept-style font-name="Arial" font-size="48" font-style="plain" font-color="0,0,0,255" text-margin="4" background-color="238,238,238,0" border-color="0,0,0,255" border-style="dotted" border-thickness="1" border-shape="rectangle" text-alignment="top-left" shadow-color="none"/&gt;</t>
  </si>
  <si>
    <t>&lt;- put number (1 to 5) to limit to just that theme, otherwise leave blank for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</si>
</sst>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 tint="0.49998474074526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4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49" fontId="1" fillId="0" borderId="0" xfId="0" applyNumberFormat="1" applyFont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49" fontId="1" fillId="4" borderId="0" xfId="0" applyNumberFormat="1" applyFont="1" applyFill="1" applyBorder="1" applyAlignment="1">
      <alignment vertical="top"/>
    </xf>
    <xf numFmtId="49" fontId="1" fillId="4" borderId="0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7" fillId="4" borderId="0" xfId="0" applyNumberFormat="1" applyFont="1" applyFill="1" applyBorder="1" applyAlignment="1"/>
    <xf numFmtId="0" fontId="7" fillId="4" borderId="0" xfId="0" applyFont="1" applyFill="1" applyBorder="1" applyAlignment="1"/>
    <xf numFmtId="49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8" fillId="4" borderId="0" xfId="0" applyFont="1" applyFill="1" applyBorder="1" applyAlignment="1">
      <alignment horizontal="right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/>
    <xf numFmtId="0" fontId="7" fillId="0" borderId="0" xfId="0" applyFont="1"/>
    <xf numFmtId="0" fontId="6" fillId="0" borderId="0" xfId="0" applyFont="1" applyFill="1" applyBorder="1" applyAlignment="1"/>
    <xf numFmtId="0" fontId="7" fillId="0" borderId="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vertical="top"/>
    </xf>
    <xf numFmtId="0" fontId="7" fillId="3" borderId="0" xfId="0" applyFont="1" applyFill="1" applyBorder="1" applyAlignment="1">
      <alignment vertical="top"/>
    </xf>
    <xf numFmtId="49" fontId="7" fillId="2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horizontal="left"/>
    </xf>
    <xf numFmtId="49" fontId="7" fillId="0" borderId="0" xfId="0" applyNumberFormat="1" applyFont="1" applyFill="1" applyBorder="1" applyAlignment="1">
      <alignment horizontal="center" vertical="top"/>
    </xf>
  </cellXfs>
  <cellStyles count="3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Normal" xfId="0" builtinId="0"/>
  </cellStyles>
  <dxfs count="5">
    <dxf>
      <fill>
        <patternFill patternType="solid">
          <bgColor rgb="FFEAD1DC"/>
        </patternFill>
      </fill>
    </dxf>
    <dxf>
      <fill>
        <patternFill patternType="solid">
          <bgColor rgb="FFCFE2F3"/>
        </patternFill>
      </fill>
    </dxf>
    <dxf>
      <fill>
        <patternFill patternType="solid">
          <bgColor rgb="FFD9EAD3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CE5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87"/>
  <sheetViews>
    <sheetView zoomScale="150" zoomScaleNormal="150" zoomScalePageLayoutView="150" workbookViewId="0">
      <selection activeCell="T215" sqref="T215"/>
    </sheetView>
  </sheetViews>
  <sheetFormatPr baseColWidth="10" defaultRowHeight="12" x14ac:dyDescent="0"/>
  <cols>
    <col min="1" max="1" width="6.83203125" style="26" customWidth="1"/>
    <col min="2" max="2" width="8" style="18" customWidth="1"/>
    <col min="3" max="3" width="22.33203125" style="18" customWidth="1"/>
    <col min="4" max="4" width="7.5" style="18" customWidth="1"/>
    <col min="5" max="5" width="15.83203125" style="18" customWidth="1"/>
    <col min="6" max="7" width="5.6640625" style="18" customWidth="1"/>
    <col min="8" max="8" width="7.1640625" style="27" customWidth="1"/>
    <col min="9" max="10" width="7.1640625" style="26" customWidth="1"/>
    <col min="11" max="11" width="5.83203125" style="18" customWidth="1"/>
    <col min="12" max="12" width="4.83203125" style="18" customWidth="1"/>
    <col min="13" max="18" width="5.6640625" style="18" customWidth="1"/>
    <col min="19" max="19" width="74.1640625" style="18" customWidth="1"/>
    <col min="20" max="20" width="10.83203125" style="18"/>
    <col min="21" max="22" width="17.1640625" style="18" customWidth="1"/>
    <col min="23" max="23" width="146.33203125" style="18" customWidth="1"/>
    <col min="24" max="24" width="111" style="18" customWidth="1"/>
    <col min="25" max="25" width="8.83203125" style="18" customWidth="1"/>
    <col min="26" max="26" width="7.33203125" style="18" customWidth="1"/>
    <col min="27" max="27" width="4.5" style="18" customWidth="1"/>
    <col min="28" max="29" width="5.33203125" style="18" customWidth="1"/>
    <col min="30" max="30" width="16.6640625" style="18" bestFit="1" customWidth="1"/>
    <col min="31" max="33" width="9.1640625" style="18" customWidth="1"/>
    <col min="34" max="35" width="16.1640625" style="19" bestFit="1" customWidth="1"/>
    <col min="36" max="16384" width="10.83203125" style="18"/>
  </cols>
  <sheetData>
    <row r="1" spans="1:35" s="12" customFormat="1">
      <c r="A1" s="11"/>
      <c r="H1" s="13"/>
      <c r="I1" s="11"/>
      <c r="J1" s="11"/>
      <c r="AD1" s="12" t="s">
        <v>711</v>
      </c>
    </row>
    <row r="2" spans="1:35" s="12" customFormat="1">
      <c r="A2" s="11"/>
      <c r="H2" s="13"/>
      <c r="I2" s="11"/>
      <c r="J2" s="11"/>
      <c r="AD2" s="12" t="s">
        <v>712</v>
      </c>
    </row>
    <row r="3" spans="1:35" s="12" customFormat="1">
      <c r="A3" s="11"/>
      <c r="H3" s="13"/>
      <c r="I3" s="11"/>
      <c r="J3" s="11"/>
      <c r="AD3" s="12" t="s">
        <v>713</v>
      </c>
    </row>
    <row r="4" spans="1:35" s="12" customFormat="1">
      <c r="A4" s="11"/>
      <c r="H4" s="13"/>
      <c r="I4" s="11"/>
      <c r="J4" s="11"/>
      <c r="AD4" s="12" t="s">
        <v>714</v>
      </c>
    </row>
    <row r="5" spans="1:35" s="12" customFormat="1">
      <c r="A5" s="11"/>
      <c r="H5" s="13"/>
      <c r="I5" s="11"/>
      <c r="J5" s="11"/>
      <c r="S5" s="14">
        <v>32</v>
      </c>
      <c r="Y5" s="12">
        <v>2000</v>
      </c>
      <c r="Z5" s="12">
        <v>1000</v>
      </c>
      <c r="AD5" s="12" t="s">
        <v>715</v>
      </c>
    </row>
    <row r="6" spans="1:35" s="15" customFormat="1">
      <c r="A6" s="5" t="s">
        <v>669</v>
      </c>
      <c r="B6" s="2" t="s">
        <v>668</v>
      </c>
      <c r="C6" s="3" t="s">
        <v>667</v>
      </c>
      <c r="D6" s="2" t="s">
        <v>666</v>
      </c>
      <c r="E6" s="2" t="s">
        <v>665</v>
      </c>
      <c r="F6" s="2" t="s">
        <v>664</v>
      </c>
      <c r="G6" s="2"/>
      <c r="H6" s="5" t="s">
        <v>663</v>
      </c>
      <c r="I6" s="4"/>
      <c r="J6" s="4"/>
      <c r="K6" s="3" t="s">
        <v>662</v>
      </c>
      <c r="L6" s="3"/>
      <c r="M6" s="3"/>
      <c r="N6" s="3"/>
      <c r="O6" s="3"/>
      <c r="P6" s="3"/>
      <c r="Q6" s="3"/>
      <c r="R6" s="3"/>
      <c r="S6" s="3" t="s">
        <v>717</v>
      </c>
      <c r="T6" s="4" t="s">
        <v>661</v>
      </c>
      <c r="U6" s="3" t="s">
        <v>660</v>
      </c>
      <c r="V6" s="3" t="s">
        <v>659</v>
      </c>
      <c r="X6" s="15" t="s">
        <v>716</v>
      </c>
      <c r="Y6" s="16" t="s">
        <v>706</v>
      </c>
      <c r="Z6" s="16" t="s">
        <v>707</v>
      </c>
      <c r="AA6" s="16" t="s">
        <v>708</v>
      </c>
      <c r="AB6" s="16" t="s">
        <v>709</v>
      </c>
      <c r="AC6" s="16" t="s">
        <v>719</v>
      </c>
      <c r="AD6" s="15" t="s">
        <v>710</v>
      </c>
      <c r="AE6" s="15" t="s">
        <v>718</v>
      </c>
    </row>
    <row r="7" spans="1:35" s="20" customFormat="1">
      <c r="A7" s="6" t="s">
        <v>720</v>
      </c>
      <c r="B7" s="8">
        <v>0</v>
      </c>
      <c r="C7" s="17" t="str">
        <f>IF((B7=1),"Assessment",IF((B7=2),"Stakeholder Engagement",IF((B7=3),"Learning to be a changemaker",IF((B7=4),"The creative learning environment",IF((B7=5),"The adaptive school","Floor")))))</f>
        <v>Floor</v>
      </c>
      <c r="D7" s="8">
        <v>1</v>
      </c>
      <c r="E7" s="8" t="s">
        <v>314</v>
      </c>
      <c r="F7" s="8"/>
      <c r="G7" s="17" t="str">
        <f>IF(E7="connection",IF((F7=1),"Assessment",IF((F7=2),"Stakeholder Engagement",IF((F7=3),"Learning to be a changemaker",IF((F7=4),"The creative learning environment",IF((F7=5),"The adaptive school","Floor"))))),"")</f>
        <v/>
      </c>
      <c r="H7" s="7"/>
      <c r="I7" s="10"/>
      <c r="J7" s="10"/>
      <c r="K7" s="17" t="s">
        <v>722</v>
      </c>
      <c r="L7" s="17" t="str">
        <f t="shared" ref="L7:L71" si="0">IFERROR(REPLACE(K7,SEARCH(" ",K7,$S$5),1,"&amp;#xa;"),K7)</f>
        <v>Orphans - post-its which fell on&amp;#xa;the floor, or were unconnected by the group.</v>
      </c>
      <c r="M7" s="17" t="str">
        <f t="shared" ref="M7" si="1">IFERROR(REPLACE(L7,SEARCH(" ",L7,2*S$5+4),1,"&amp;#xa;"),L7)</f>
        <v>Orphans - post-its which fell on&amp;#xa;the floor, or were unconnected&amp;#xa;by the group.</v>
      </c>
      <c r="N7" s="17" t="str">
        <f t="shared" ref="N7:N71" si="2">IFERROR(REPLACE(M7,SEARCH(" ",M7,3*$S$5+8),1,"&amp;#xa;"),M7)</f>
        <v>Orphans - post-its which fell on&amp;#xa;the floor, or were unconnected&amp;#xa;by the group.</v>
      </c>
      <c r="O7" s="17" t="str">
        <f t="shared" ref="O7:O71" si="3">IFERROR(REPLACE(N7,SEARCH(" ",N7,4*$S$5+12),1,"&amp;#xa;"),N7)</f>
        <v>Orphans - post-its which fell on&amp;#xa;the floor, or were unconnected&amp;#xa;by the group.</v>
      </c>
      <c r="P7" s="17" t="str">
        <f t="shared" ref="P7:P71" si="4">IFERROR(REPLACE(O7,SEARCH(" ",O7,5*$S$5+16),1,"&amp;#xa;"),O7)</f>
        <v>Orphans - post-its which fell on&amp;#xa;the floor, or were unconnected&amp;#xa;by the group.</v>
      </c>
      <c r="Q7" s="17" t="str">
        <f t="shared" ref="Q7:Q71" si="5">IFERROR(REPLACE(P7,SEARCH(" ",P7,6*$S$5+20),1,"&amp;#xa;"),P7)</f>
        <v>Orphans - post-its which fell on&amp;#xa;the floor, or were unconnected&amp;#xa;by the group.</v>
      </c>
      <c r="R7" s="17" t="str">
        <f t="shared" ref="R7:R71" si="6">IFERROR(REPLACE(Q7,SEARCH(" ",Q7,7*$S$5+24),1,"&amp;#xa;"),Q7)</f>
        <v>Orphans - post-its which fell on&amp;#xa;the floor, or were unconnected&amp;#xa;by the group.</v>
      </c>
      <c r="S7" s="17" t="str">
        <f t="shared" ref="S7:S71" si="7">IFERROR(REPLACE(R7,SEARCH(" ",R7,8*$S$5+28),1,"&amp;#xa;"),R7)</f>
        <v>Orphans - post-its which fell on&amp;#xa;the floor, or were unconnected&amp;#xa;by the group.</v>
      </c>
      <c r="T7" s="10"/>
      <c r="U7" s="9" t="s">
        <v>721</v>
      </c>
      <c r="V7" s="9"/>
      <c r="W7" s="18" t="str">
        <f>"&lt;concept id="""&amp;A7&amp;""" label="""&amp; C7 &amp; " - " &amp; E7 &amp; IF(E7="connection", " from " &amp; G7,"") &amp; "&amp;#xa;" &amp; S7 &amp; "&amp;#xa;"&amp; A7&amp;"""/&gt;"</f>
        <v>&lt;concept id="1000" label="Floor - group&amp;#xa;Orphans - post-its which fell on&amp;#xa;the floor, or were unconnected&amp;#xa;by the group.&amp;#xa;1000"/&gt;</v>
      </c>
      <c r="X7" s="18" t="str">
        <f t="shared" ref="X7:X70" ca="1" si="8">"&lt;concept-appearance id="""&amp;A7&amp;""" x="""&amp;Y7&amp;""" y="""&amp;Z7&amp;""" stylesheet-id="""&amp;E7&amp;""" background-color="""&amp;AD7&amp;""" /&gt;"</f>
        <v>&lt;concept-appearance id="1000" x="9223" y="595" stylesheet-id="group" background-color="255, 255, 255, 255" /&gt;</v>
      </c>
      <c r="Y7" s="18">
        <f ca="1">IF(E7="connection",VLOOKUP(H7&amp;"",A$7:Y$358,25, FALSE)+64+RANDBETWEEN(0,64), IF(AB7=0,4*$Y$5+RANDBETWEEN(0,$Y$5),AB7*$Y$5+RANDBETWEEN(0.1*$Y$5,0.9*$Y$5)))</f>
        <v>9223</v>
      </c>
      <c r="Z7" s="18">
        <f ca="1">IF(E7="connection",VLOOKUP(H7&amp;"",A$7:Z$358,26, FALSE)+64+RANDBETWEEN(0,64), IF((T7&amp;E7="goal"),2*$Z$5+RANDBETWEEN(0.1*$Z$5, 0.3*$Z$5),7*$Z$5-(AA7*$Z$5+RANDBETWEEN(0.1*$Z$5, 0.9*$Z$5))))</f>
        <v>595</v>
      </c>
      <c r="AA7" s="18">
        <f t="shared" ref="AA7:AA70" si="9">IF(E7="group",6,IF(E7="goal-brainstorm",5,IF(E7="goal",4,IF(E7="solution",3,IF(E7="technology",2,IF(E7="other-resource",1,0))))))</f>
        <v>6</v>
      </c>
      <c r="AB7" s="18">
        <f>IF(T7="near",1,IF(T7="medium",2,IF(T7="long",3,0)))</f>
        <v>0</v>
      </c>
      <c r="AC7" s="18">
        <f t="shared" ref="AC7:AC70" si="10">IF(E7="connection",F7,B7)</f>
        <v>0</v>
      </c>
      <c r="AD7" s="18" t="str">
        <f>IF(AC7=1,$AD$1,IF(AC7=2,$AD$2,IF(AC7=3,$AD$3,IF(AC7=4,$AD$4,IF(AC7=5,$AD$5,"255, 255, 255, 255")))))</f>
        <v>255, 255, 255, 255</v>
      </c>
      <c r="AE7" s="18" t="str">
        <f t="shared" ref="AE7" si="11">IF(H7&lt;&gt;"","&lt;connection id=""link-1-" &amp; $A7 &amp; """ from-id=""" &amp; $A7 &amp; """ to-id=""" &amp; H7 &amp; """/&gt;","")</f>
        <v/>
      </c>
      <c r="AF7" s="18" t="str">
        <f t="shared" ref="AF7" si="12">IF(I7&lt;&gt;"","&lt;connection id=""link-2-" &amp; $A7 &amp; """ from-id=""" &amp; $A7 &amp; """ to-id=""" &amp; I7 &amp; """/&gt;","")</f>
        <v/>
      </c>
      <c r="AG7" s="18" t="str">
        <f t="shared" ref="AG7" si="13">IF(J7&lt;&gt;"","&lt;connection id=""link-3-" &amp; $A7 &amp; """ from-id=""" &amp; $A7 &amp; """ to-id=""" &amp; J7 &amp; """/&gt;","")</f>
        <v/>
      </c>
      <c r="AH7" s="19"/>
      <c r="AI7" s="19"/>
    </row>
    <row r="8" spans="1:35">
      <c r="A8" s="1" t="s">
        <v>658</v>
      </c>
      <c r="B8" s="21">
        <v>1</v>
      </c>
      <c r="C8" s="17" t="str">
        <f>IF((B8=1),"Assessment",IF((B8=2),"Stakeholder Engagement",IF((B8=3),"Learning to be a changemaker",IF((B8=4),"The creative learning environment",IF((B8=5),"The adaptive school","Floor")))))</f>
        <v>Assessment</v>
      </c>
      <c r="D8" s="21">
        <v>1</v>
      </c>
      <c r="E8" s="21" t="s">
        <v>80</v>
      </c>
      <c r="F8" s="21"/>
      <c r="G8" s="17" t="str">
        <f t="shared" ref="G8:G71" si="14">IF(E8="connection",IF((F8=1),"Assessment",IF((F8=2),"Stakeholder Engagement",IF((F8=3),"Learning to be a changemaker",IF((F8=4),"The creative learning environment",IF((F8=5),"The adaptive school","Floor"))))),"")</f>
        <v/>
      </c>
      <c r="H8" s="22"/>
      <c r="I8" s="23"/>
      <c r="J8" s="23"/>
      <c r="K8" s="17" t="s">
        <v>657</v>
      </c>
      <c r="L8" s="17" t="str">
        <f t="shared" si="0"/>
        <v>Process open-dynamic methodological&amp;#xa;rigour</v>
      </c>
      <c r="M8" s="17" t="str">
        <f t="shared" ref="M8:M71" si="15">IFERROR(REPLACE(L8,SEARCH(" ",L8,2*S$5+4),1,"&amp;#xa;"),L8)</f>
        <v>Process open-dynamic methodological&amp;#xa;rigour</v>
      </c>
      <c r="N8" s="17" t="str">
        <f t="shared" si="2"/>
        <v>Process open-dynamic methodological&amp;#xa;rigour</v>
      </c>
      <c r="O8" s="17" t="str">
        <f t="shared" si="3"/>
        <v>Process open-dynamic methodological&amp;#xa;rigour</v>
      </c>
      <c r="P8" s="17" t="str">
        <f t="shared" si="4"/>
        <v>Process open-dynamic methodological&amp;#xa;rigour</v>
      </c>
      <c r="Q8" s="17" t="str">
        <f t="shared" si="5"/>
        <v>Process open-dynamic methodological&amp;#xa;rigour</v>
      </c>
      <c r="R8" s="17" t="str">
        <f t="shared" si="6"/>
        <v>Process open-dynamic methodological&amp;#xa;rigour</v>
      </c>
      <c r="S8" s="17" t="str">
        <f t="shared" si="7"/>
        <v>Process open-dynamic methodological&amp;#xa;rigour</v>
      </c>
      <c r="T8" s="23"/>
      <c r="U8" s="17"/>
      <c r="V8" s="17"/>
      <c r="W8" s="18" t="str">
        <f t="shared" ref="W8:W71" si="16">"&lt;concept id="""&amp;A8&amp;""" label="""&amp; C8 &amp; " - " &amp; E8 &amp; IF(E8="connection", " from " &amp; G8,"") &amp; "&amp;#xa;" &amp; S8 &amp; "&amp;#xa;"&amp; A8&amp;"""/&gt;"</f>
        <v>&lt;concept id="1001" label="Assessment - goal&amp;#xa;Process open-dynamic methodological&amp;#xa;rigour&amp;#xa;1001"/&gt;</v>
      </c>
      <c r="X8" s="18" t="str">
        <f t="shared" ca="1" si="8"/>
        <v>&lt;concept-appearance id="1001" x="9935" y="2213" stylesheet-id="goal" background-color="252, 229, 205,255" /&gt;</v>
      </c>
      <c r="Y8" s="18">
        <f t="shared" ref="Y8:Y71" ca="1" si="17">IF(E8="connection",VLOOKUP(H8&amp;"",A$7:Y$358,25, FALSE)+64+RANDBETWEEN(0,64), IF(AB8=0,4*$Y$5+RANDBETWEEN(0,$Y$5),AB8*$Y$5+RANDBETWEEN(0.1*$Y$5,0.9*$Y$5)))</f>
        <v>9935</v>
      </c>
      <c r="Z8" s="18">
        <f t="shared" ref="Z8:Z71" ca="1" si="18">IF(E8="connection",VLOOKUP(H8&amp;"",A$7:Z$358,26, FALSE)+64+RANDBETWEEN(0,64), IF((T8&amp;E8="goal"),2*$Z$5+RANDBETWEEN(0.1*$Z$5, 0.3*$Z$5),7*$Z$5-(AA8*$Z$5+RANDBETWEEN(0.1*$Z$5, 0.9*$Z$5))))</f>
        <v>2213</v>
      </c>
      <c r="AA8" s="18">
        <f t="shared" si="9"/>
        <v>4</v>
      </c>
      <c r="AB8" s="18">
        <f t="shared" ref="AB8:AB71" si="19">IF(T8="near",1,IF(T8="medium",2,IF(T8="long",3,0)))</f>
        <v>0</v>
      </c>
      <c r="AC8" s="18">
        <f t="shared" si="10"/>
        <v>1</v>
      </c>
      <c r="AD8" s="18" t="str">
        <f t="shared" ref="AD8:AD71" si="20">IF(AC8=1,$AD$1,IF(AC8=2,$AD$2,IF(AC8=3,$AD$3,IF(AC8=4,$AD$4,IF(AC8=5,$AD$5,"255, 255, 255, 255")))))</f>
        <v>252, 229, 205,255</v>
      </c>
      <c r="AE8" s="18" t="str">
        <f t="shared" ref="AE8:AE71" si="21">IF(H8&lt;&gt;"","&lt;connection id=""link-1-" &amp; $A8 &amp; """ from-id=""" &amp; $A8 &amp; """ to-id=""" &amp; H8 &amp; """/&gt;","")</f>
        <v/>
      </c>
      <c r="AF8" s="18" t="str">
        <f t="shared" ref="AF8:AF71" si="22">IF(I8&lt;&gt;"","&lt;connection id=""link-2-" &amp; $A8 &amp; """ from-id=""" &amp; $A8 &amp; """ to-id=""" &amp; I8 &amp; """/&gt;","")</f>
        <v/>
      </c>
      <c r="AG8" s="18" t="str">
        <f t="shared" ref="AG8:AG71" si="23">IF(J8&lt;&gt;"","&lt;connection id=""link-3-" &amp; $A8 &amp; """ from-id=""" &amp; $A8 &amp; """ to-id=""" &amp; J8 &amp; """/&gt;","")</f>
        <v/>
      </c>
    </row>
    <row r="9" spans="1:35">
      <c r="A9" s="1" t="s">
        <v>656</v>
      </c>
      <c r="B9" s="21">
        <v>1</v>
      </c>
      <c r="C9" s="17" t="str">
        <f t="shared" ref="C9:C39" si="24">IF((B9=1),"Assessment",IF((B9=2),"Stakeholder Engagement",IF((B9=3),"Learning to be a changemaker",IF((B9=4),"The creative learning environment",IF((B9=5),"The adaptive school","")))))</f>
        <v>Assessment</v>
      </c>
      <c r="D9" s="21">
        <v>1</v>
      </c>
      <c r="E9" s="21" t="s">
        <v>314</v>
      </c>
      <c r="F9" s="21"/>
      <c r="G9" s="17" t="str">
        <f t="shared" si="14"/>
        <v/>
      </c>
      <c r="H9" s="22"/>
      <c r="I9" s="23"/>
      <c r="J9" s="23"/>
      <c r="K9" s="17" t="s">
        <v>452</v>
      </c>
      <c r="L9" s="17" t="str">
        <f t="shared" si="0"/>
        <v>Design</v>
      </c>
      <c r="M9" s="17" t="str">
        <f t="shared" si="15"/>
        <v>Design</v>
      </c>
      <c r="N9" s="17" t="str">
        <f t="shared" si="2"/>
        <v>Design</v>
      </c>
      <c r="O9" s="17" t="str">
        <f t="shared" si="3"/>
        <v>Design</v>
      </c>
      <c r="P9" s="17" t="str">
        <f t="shared" si="4"/>
        <v>Design</v>
      </c>
      <c r="Q9" s="17" t="str">
        <f t="shared" si="5"/>
        <v>Design</v>
      </c>
      <c r="R9" s="17" t="str">
        <f t="shared" si="6"/>
        <v>Design</v>
      </c>
      <c r="S9" s="17" t="str">
        <f t="shared" si="7"/>
        <v>Design</v>
      </c>
      <c r="T9" s="23"/>
      <c r="U9" s="17" t="s">
        <v>452</v>
      </c>
      <c r="V9" s="17"/>
      <c r="W9" s="18" t="str">
        <f t="shared" si="16"/>
        <v>&lt;concept id="1002" label="Assessment - group&amp;#xa;Design&amp;#xa;1002"/&gt;</v>
      </c>
      <c r="X9" s="18" t="str">
        <f t="shared" ca="1" si="8"/>
        <v>&lt;concept-appearance id="1002" x="8184" y="666" stylesheet-id="group" background-color="252, 229, 205,255" /&gt;</v>
      </c>
      <c r="Y9" s="18">
        <f t="shared" ca="1" si="17"/>
        <v>8184</v>
      </c>
      <c r="Z9" s="18">
        <f t="shared" ca="1" si="18"/>
        <v>666</v>
      </c>
      <c r="AA9" s="18">
        <f t="shared" si="9"/>
        <v>6</v>
      </c>
      <c r="AB9" s="18">
        <f t="shared" si="19"/>
        <v>0</v>
      </c>
      <c r="AC9" s="18">
        <f t="shared" si="10"/>
        <v>1</v>
      </c>
      <c r="AD9" s="18" t="str">
        <f t="shared" si="20"/>
        <v>252, 229, 205,255</v>
      </c>
      <c r="AE9" s="18" t="str">
        <f t="shared" si="21"/>
        <v/>
      </c>
      <c r="AF9" s="18" t="str">
        <f t="shared" si="22"/>
        <v/>
      </c>
      <c r="AG9" s="18" t="str">
        <f t="shared" si="23"/>
        <v/>
      </c>
    </row>
    <row r="10" spans="1:35">
      <c r="A10" s="1" t="s">
        <v>655</v>
      </c>
      <c r="B10" s="21">
        <v>1</v>
      </c>
      <c r="C10" s="17" t="str">
        <f t="shared" si="24"/>
        <v>Assessment</v>
      </c>
      <c r="D10" s="21">
        <v>1</v>
      </c>
      <c r="E10" s="21" t="s">
        <v>272</v>
      </c>
      <c r="F10" s="21">
        <v>1</v>
      </c>
      <c r="G10" s="17" t="str">
        <f t="shared" si="14"/>
        <v/>
      </c>
      <c r="H10" s="22" t="s">
        <v>656</v>
      </c>
      <c r="I10" s="23"/>
      <c r="J10" s="23"/>
      <c r="K10" s="17" t="s">
        <v>654</v>
      </c>
      <c r="L10" s="17" t="str">
        <f t="shared" si="0"/>
        <v>Trained creators of the tests</v>
      </c>
      <c r="M10" s="17" t="str">
        <f t="shared" si="15"/>
        <v>Trained creators of the tests</v>
      </c>
      <c r="N10" s="17" t="str">
        <f t="shared" si="2"/>
        <v>Trained creators of the tests</v>
      </c>
      <c r="O10" s="17" t="str">
        <f t="shared" si="3"/>
        <v>Trained creators of the tests</v>
      </c>
      <c r="P10" s="17" t="str">
        <f t="shared" si="4"/>
        <v>Trained creators of the tests</v>
      </c>
      <c r="Q10" s="17" t="str">
        <f t="shared" si="5"/>
        <v>Trained creators of the tests</v>
      </c>
      <c r="R10" s="17" t="str">
        <f t="shared" si="6"/>
        <v>Trained creators of the tests</v>
      </c>
      <c r="S10" s="17" t="str">
        <f t="shared" si="7"/>
        <v>Trained creators of the tests</v>
      </c>
      <c r="T10" s="23"/>
      <c r="U10" s="17" t="s">
        <v>452</v>
      </c>
      <c r="V10" s="17"/>
      <c r="W10" s="18" t="str">
        <f t="shared" si="16"/>
        <v>&lt;concept id="1003" label="Assessment - goal-brainstorm&amp;#xa;Trained creators of the tests&amp;#xa;1003"/&gt;</v>
      </c>
      <c r="X10" s="18" t="str">
        <f t="shared" ca="1" si="8"/>
        <v>&lt;concept-appearance id="1003" x="8885" y="1666" stylesheet-id="goal-brainstorm" background-color="252, 229, 205,255" /&gt;</v>
      </c>
      <c r="Y10" s="18">
        <f t="shared" ca="1" si="17"/>
        <v>8885</v>
      </c>
      <c r="Z10" s="18">
        <f t="shared" ca="1" si="18"/>
        <v>1666</v>
      </c>
      <c r="AA10" s="18">
        <f t="shared" si="9"/>
        <v>5</v>
      </c>
      <c r="AB10" s="18">
        <f t="shared" si="19"/>
        <v>0</v>
      </c>
      <c r="AC10" s="18">
        <f t="shared" si="10"/>
        <v>1</v>
      </c>
      <c r="AD10" s="18" t="str">
        <f t="shared" si="20"/>
        <v>252, 229, 205,255</v>
      </c>
      <c r="AE10" s="18" t="str">
        <f t="shared" si="21"/>
        <v>&lt;connection id="link-1-1003" from-id="1003" to-id="1002"/&gt;</v>
      </c>
      <c r="AF10" s="18" t="str">
        <f t="shared" si="22"/>
        <v/>
      </c>
      <c r="AG10" s="18" t="str">
        <f t="shared" si="23"/>
        <v/>
      </c>
    </row>
    <row r="11" spans="1:35">
      <c r="A11" s="1" t="s">
        <v>653</v>
      </c>
      <c r="B11" s="21">
        <v>1</v>
      </c>
      <c r="C11" s="17" t="str">
        <f t="shared" si="24"/>
        <v>Assessment</v>
      </c>
      <c r="D11" s="21">
        <v>1</v>
      </c>
      <c r="E11" s="21" t="s">
        <v>272</v>
      </c>
      <c r="F11" s="21">
        <v>1</v>
      </c>
      <c r="G11" s="17" t="str">
        <f t="shared" si="14"/>
        <v/>
      </c>
      <c r="H11" s="22" t="s">
        <v>656</v>
      </c>
      <c r="I11" s="23"/>
      <c r="J11" s="23"/>
      <c r="K11" s="17" t="s">
        <v>682</v>
      </c>
      <c r="L11" s="17" t="str">
        <f t="shared" si="0"/>
        <v>Broaden / support teachers&amp;apos;&amp;#xa;assessment</v>
      </c>
      <c r="M11" s="17" t="str">
        <f t="shared" si="15"/>
        <v>Broaden / support teachers&amp;apos;&amp;#xa;assessment</v>
      </c>
      <c r="N11" s="17" t="str">
        <f t="shared" si="2"/>
        <v>Broaden / support teachers&amp;apos;&amp;#xa;assessment</v>
      </c>
      <c r="O11" s="17" t="str">
        <f t="shared" si="3"/>
        <v>Broaden / support teachers&amp;apos;&amp;#xa;assessment</v>
      </c>
      <c r="P11" s="17" t="str">
        <f t="shared" si="4"/>
        <v>Broaden / support teachers&amp;apos;&amp;#xa;assessment</v>
      </c>
      <c r="Q11" s="17" t="str">
        <f t="shared" si="5"/>
        <v>Broaden / support teachers&amp;apos;&amp;#xa;assessment</v>
      </c>
      <c r="R11" s="17" t="str">
        <f t="shared" si="6"/>
        <v>Broaden / support teachers&amp;apos;&amp;#xa;assessment</v>
      </c>
      <c r="S11" s="17" t="str">
        <f t="shared" si="7"/>
        <v>Broaden / support teachers&amp;apos;&amp;#xa;assessment</v>
      </c>
      <c r="T11" s="23"/>
      <c r="U11" s="17" t="s">
        <v>452</v>
      </c>
      <c r="V11" s="17"/>
      <c r="W11" s="18" t="str">
        <f t="shared" si="16"/>
        <v>&lt;concept id="1004" label="Assessment - goal-brainstorm&amp;#xa;Broaden / support teachers&amp;apos;&amp;#xa;assessment&amp;#xa;1004"/&gt;</v>
      </c>
      <c r="X11" s="18" t="str">
        <f t="shared" ca="1" si="8"/>
        <v>&lt;concept-appearance id="1004" x="9132" y="1831" stylesheet-id="goal-brainstorm" background-color="252, 229, 205,255" /&gt;</v>
      </c>
      <c r="Y11" s="18">
        <f t="shared" ca="1" si="17"/>
        <v>9132</v>
      </c>
      <c r="Z11" s="18">
        <f t="shared" ca="1" si="18"/>
        <v>1831</v>
      </c>
      <c r="AA11" s="18">
        <f t="shared" si="9"/>
        <v>5</v>
      </c>
      <c r="AB11" s="18">
        <f t="shared" si="19"/>
        <v>0</v>
      </c>
      <c r="AC11" s="18">
        <f t="shared" si="10"/>
        <v>1</v>
      </c>
      <c r="AD11" s="18" t="str">
        <f t="shared" si="20"/>
        <v>252, 229, 205,255</v>
      </c>
      <c r="AE11" s="18" t="str">
        <f t="shared" si="21"/>
        <v>&lt;connection id="link-1-1004" from-id="1004" to-id="1002"/&gt;</v>
      </c>
      <c r="AF11" s="18" t="str">
        <f t="shared" si="22"/>
        <v/>
      </c>
      <c r="AG11" s="18" t="str">
        <f t="shared" si="23"/>
        <v/>
      </c>
    </row>
    <row r="12" spans="1:35">
      <c r="A12" s="1" t="s">
        <v>652</v>
      </c>
      <c r="B12" s="21">
        <v>1</v>
      </c>
      <c r="C12" s="17" t="str">
        <f t="shared" si="24"/>
        <v>Assessment</v>
      </c>
      <c r="D12" s="21">
        <v>1</v>
      </c>
      <c r="E12" s="21" t="s">
        <v>272</v>
      </c>
      <c r="F12" s="21">
        <v>1</v>
      </c>
      <c r="G12" s="17" t="str">
        <f t="shared" si="14"/>
        <v/>
      </c>
      <c r="H12" s="22" t="s">
        <v>656</v>
      </c>
      <c r="I12" s="23"/>
      <c r="J12" s="23"/>
      <c r="K12" s="17" t="s">
        <v>651</v>
      </c>
      <c r="L12" s="17" t="str">
        <f t="shared" si="0"/>
        <v>Assessment styles that promote more&amp;#xa;productive classroom activity</v>
      </c>
      <c r="M12" s="17" t="str">
        <f t="shared" si="15"/>
        <v>Assessment styles that promote more&amp;#xa;productive classroom activity</v>
      </c>
      <c r="N12" s="17" t="str">
        <f t="shared" si="2"/>
        <v>Assessment styles that promote more&amp;#xa;productive classroom activity</v>
      </c>
      <c r="O12" s="17" t="str">
        <f t="shared" si="3"/>
        <v>Assessment styles that promote more&amp;#xa;productive classroom activity</v>
      </c>
      <c r="P12" s="17" t="str">
        <f t="shared" si="4"/>
        <v>Assessment styles that promote more&amp;#xa;productive classroom activity</v>
      </c>
      <c r="Q12" s="17" t="str">
        <f t="shared" si="5"/>
        <v>Assessment styles that promote more&amp;#xa;productive classroom activity</v>
      </c>
      <c r="R12" s="17" t="str">
        <f t="shared" si="6"/>
        <v>Assessment styles that promote more&amp;#xa;productive classroom activity</v>
      </c>
      <c r="S12" s="17" t="str">
        <f t="shared" si="7"/>
        <v>Assessment styles that promote more&amp;#xa;productive classroom activity</v>
      </c>
      <c r="T12" s="23"/>
      <c r="U12" s="17" t="s">
        <v>452</v>
      </c>
      <c r="V12" s="17"/>
      <c r="W12" s="18" t="str">
        <f t="shared" si="16"/>
        <v>&lt;concept id="1005" label="Assessment - goal-brainstorm&amp;#xa;Assessment styles that promote more&amp;#xa;productive classroom activity&amp;#xa;1005"/&gt;</v>
      </c>
      <c r="X12" s="18" t="str">
        <f t="shared" ca="1" si="8"/>
        <v>&lt;concept-appearance id="1005" x="9330" y="1294" stylesheet-id="goal-brainstorm" background-color="252, 229, 205,255" /&gt;</v>
      </c>
      <c r="Y12" s="18">
        <f t="shared" ca="1" si="17"/>
        <v>9330</v>
      </c>
      <c r="Z12" s="18">
        <f t="shared" ca="1" si="18"/>
        <v>1294</v>
      </c>
      <c r="AA12" s="18">
        <f t="shared" si="9"/>
        <v>5</v>
      </c>
      <c r="AB12" s="18">
        <f t="shared" si="19"/>
        <v>0</v>
      </c>
      <c r="AC12" s="18">
        <f t="shared" si="10"/>
        <v>1</v>
      </c>
      <c r="AD12" s="18" t="str">
        <f t="shared" si="20"/>
        <v>252, 229, 205,255</v>
      </c>
      <c r="AE12" s="18" t="str">
        <f t="shared" si="21"/>
        <v>&lt;connection id="link-1-1005" from-id="1005" to-id="1002"/&gt;</v>
      </c>
      <c r="AF12" s="18" t="str">
        <f t="shared" si="22"/>
        <v/>
      </c>
      <c r="AG12" s="18" t="str">
        <f t="shared" si="23"/>
        <v/>
      </c>
    </row>
    <row r="13" spans="1:35">
      <c r="A13" s="1" t="s">
        <v>650</v>
      </c>
      <c r="B13" s="21">
        <v>1</v>
      </c>
      <c r="C13" s="17" t="str">
        <f t="shared" si="24"/>
        <v>Assessment</v>
      </c>
      <c r="D13" s="21">
        <v>1</v>
      </c>
      <c r="E13" s="21" t="s">
        <v>272</v>
      </c>
      <c r="F13" s="21">
        <v>1</v>
      </c>
      <c r="G13" s="17" t="str">
        <f t="shared" si="14"/>
        <v/>
      </c>
      <c r="H13" s="22" t="s">
        <v>656</v>
      </c>
      <c r="I13" s="23"/>
      <c r="J13" s="23"/>
      <c r="K13" s="24" t="s">
        <v>649</v>
      </c>
      <c r="L13" s="17" t="str">
        <f t="shared" si="0"/>
        <v>Transparent</v>
      </c>
      <c r="M13" s="17" t="str">
        <f t="shared" si="15"/>
        <v>Transparent</v>
      </c>
      <c r="N13" s="17" t="str">
        <f t="shared" si="2"/>
        <v>Transparent</v>
      </c>
      <c r="O13" s="17" t="str">
        <f t="shared" si="3"/>
        <v>Transparent</v>
      </c>
      <c r="P13" s="17" t="str">
        <f t="shared" si="4"/>
        <v>Transparent</v>
      </c>
      <c r="Q13" s="17" t="str">
        <f t="shared" si="5"/>
        <v>Transparent</v>
      </c>
      <c r="R13" s="17" t="str">
        <f t="shared" si="6"/>
        <v>Transparent</v>
      </c>
      <c r="S13" s="17" t="str">
        <f t="shared" si="7"/>
        <v>Transparent</v>
      </c>
      <c r="T13" s="23"/>
      <c r="U13" s="17" t="s">
        <v>452</v>
      </c>
      <c r="V13" s="17"/>
      <c r="W13" s="18" t="str">
        <f t="shared" si="16"/>
        <v>&lt;concept id="1006" label="Assessment - goal-brainstorm&amp;#xa;Transparent&amp;#xa;1006"/&gt;</v>
      </c>
      <c r="X13" s="18" t="str">
        <f t="shared" ca="1" si="8"/>
        <v>&lt;concept-appearance id="1006" x="9751" y="1640" stylesheet-id="goal-brainstorm" background-color="252, 229, 205,255" /&gt;</v>
      </c>
      <c r="Y13" s="18">
        <f t="shared" ca="1" si="17"/>
        <v>9751</v>
      </c>
      <c r="Z13" s="18">
        <f t="shared" ca="1" si="18"/>
        <v>1640</v>
      </c>
      <c r="AA13" s="18">
        <f t="shared" si="9"/>
        <v>5</v>
      </c>
      <c r="AB13" s="18">
        <f t="shared" si="19"/>
        <v>0</v>
      </c>
      <c r="AC13" s="18">
        <f t="shared" si="10"/>
        <v>1</v>
      </c>
      <c r="AD13" s="18" t="str">
        <f t="shared" si="20"/>
        <v>252, 229, 205,255</v>
      </c>
      <c r="AE13" s="18" t="str">
        <f t="shared" si="21"/>
        <v>&lt;connection id="link-1-1006" from-id="1006" to-id="1002"/&gt;</v>
      </c>
      <c r="AF13" s="18" t="str">
        <f t="shared" si="22"/>
        <v/>
      </c>
      <c r="AG13" s="18" t="str">
        <f t="shared" si="23"/>
        <v/>
      </c>
    </row>
    <row r="14" spans="1:35">
      <c r="A14" s="1" t="s">
        <v>648</v>
      </c>
      <c r="B14" s="21">
        <v>1</v>
      </c>
      <c r="C14" s="17" t="str">
        <f t="shared" si="24"/>
        <v>Assessment</v>
      </c>
      <c r="D14" s="21">
        <v>1</v>
      </c>
      <c r="E14" s="21" t="s">
        <v>272</v>
      </c>
      <c r="F14" s="21">
        <v>1</v>
      </c>
      <c r="G14" s="17" t="str">
        <f t="shared" si="14"/>
        <v/>
      </c>
      <c r="H14" s="22" t="s">
        <v>656</v>
      </c>
      <c r="I14" s="23"/>
      <c r="J14" s="23"/>
      <c r="K14" s="17" t="s">
        <v>647</v>
      </c>
      <c r="L14" s="17" t="str">
        <f t="shared" si="0"/>
        <v>Continously developed</v>
      </c>
      <c r="M14" s="17" t="str">
        <f t="shared" si="15"/>
        <v>Continously developed</v>
      </c>
      <c r="N14" s="17" t="str">
        <f t="shared" si="2"/>
        <v>Continously developed</v>
      </c>
      <c r="O14" s="17" t="str">
        <f t="shared" si="3"/>
        <v>Continously developed</v>
      </c>
      <c r="P14" s="17" t="str">
        <f t="shared" si="4"/>
        <v>Continously developed</v>
      </c>
      <c r="Q14" s="17" t="str">
        <f t="shared" si="5"/>
        <v>Continously developed</v>
      </c>
      <c r="R14" s="17" t="str">
        <f t="shared" si="6"/>
        <v>Continously developed</v>
      </c>
      <c r="S14" s="17" t="str">
        <f t="shared" si="7"/>
        <v>Continously developed</v>
      </c>
      <c r="T14" s="23"/>
      <c r="U14" s="17" t="s">
        <v>452</v>
      </c>
      <c r="V14" s="17"/>
      <c r="W14" s="18" t="str">
        <f t="shared" si="16"/>
        <v>&lt;concept id="1007" label="Assessment - goal-brainstorm&amp;#xa;Continously developed&amp;#xa;1007"/&gt;</v>
      </c>
      <c r="X14" s="18" t="str">
        <f t="shared" ca="1" si="8"/>
        <v>&lt;concept-appearance id="1007" x="9451" y="1765" stylesheet-id="goal-brainstorm" background-color="252, 229, 205,255" /&gt;</v>
      </c>
      <c r="Y14" s="18">
        <f t="shared" ca="1" si="17"/>
        <v>9451</v>
      </c>
      <c r="Z14" s="18">
        <f t="shared" ca="1" si="18"/>
        <v>1765</v>
      </c>
      <c r="AA14" s="18">
        <f t="shared" si="9"/>
        <v>5</v>
      </c>
      <c r="AB14" s="18">
        <f t="shared" si="19"/>
        <v>0</v>
      </c>
      <c r="AC14" s="18">
        <f t="shared" si="10"/>
        <v>1</v>
      </c>
      <c r="AD14" s="18" t="str">
        <f t="shared" si="20"/>
        <v>252, 229, 205,255</v>
      </c>
      <c r="AE14" s="18" t="str">
        <f t="shared" si="21"/>
        <v>&lt;connection id="link-1-1007" from-id="1007" to-id="1002"/&gt;</v>
      </c>
      <c r="AF14" s="18" t="str">
        <f t="shared" si="22"/>
        <v/>
      </c>
      <c r="AG14" s="18" t="str">
        <f t="shared" si="23"/>
        <v/>
      </c>
    </row>
    <row r="15" spans="1:35">
      <c r="A15" s="1" t="s">
        <v>646</v>
      </c>
      <c r="B15" s="21">
        <v>1</v>
      </c>
      <c r="C15" s="17" t="str">
        <f t="shared" si="24"/>
        <v>Assessment</v>
      </c>
      <c r="D15" s="21">
        <v>1</v>
      </c>
      <c r="E15" s="21" t="s">
        <v>272</v>
      </c>
      <c r="F15" s="21">
        <v>1</v>
      </c>
      <c r="G15" s="17" t="str">
        <f t="shared" si="14"/>
        <v/>
      </c>
      <c r="H15" s="22" t="s">
        <v>656</v>
      </c>
      <c r="I15" s="23"/>
      <c r="J15" s="23"/>
      <c r="K15" s="17" t="s">
        <v>645</v>
      </c>
      <c r="L15" s="17" t="str">
        <f t="shared" si="0"/>
        <v>Allow different groups to create&amp;#xa;them</v>
      </c>
      <c r="M15" s="17" t="str">
        <f t="shared" si="15"/>
        <v>Allow different groups to create&amp;#xa;them</v>
      </c>
      <c r="N15" s="17" t="str">
        <f t="shared" si="2"/>
        <v>Allow different groups to create&amp;#xa;them</v>
      </c>
      <c r="O15" s="17" t="str">
        <f t="shared" si="3"/>
        <v>Allow different groups to create&amp;#xa;them</v>
      </c>
      <c r="P15" s="17" t="str">
        <f t="shared" si="4"/>
        <v>Allow different groups to create&amp;#xa;them</v>
      </c>
      <c r="Q15" s="17" t="str">
        <f t="shared" si="5"/>
        <v>Allow different groups to create&amp;#xa;them</v>
      </c>
      <c r="R15" s="17" t="str">
        <f t="shared" si="6"/>
        <v>Allow different groups to create&amp;#xa;them</v>
      </c>
      <c r="S15" s="17" t="str">
        <f t="shared" si="7"/>
        <v>Allow different groups to create&amp;#xa;them</v>
      </c>
      <c r="T15" s="23"/>
      <c r="U15" s="17" t="s">
        <v>452</v>
      </c>
      <c r="V15" s="17"/>
      <c r="W15" s="18" t="str">
        <f t="shared" si="16"/>
        <v>&lt;concept id="1008" label="Assessment - goal-brainstorm&amp;#xa;Allow different groups to create&amp;#xa;them&amp;#xa;1008"/&gt;</v>
      </c>
      <c r="X15" s="18" t="str">
        <f t="shared" ca="1" si="8"/>
        <v>&lt;concept-appearance id="1008" x="9589" y="1808" stylesheet-id="goal-brainstorm" background-color="252, 229, 205,255" /&gt;</v>
      </c>
      <c r="Y15" s="18">
        <f t="shared" ca="1" si="17"/>
        <v>9589</v>
      </c>
      <c r="Z15" s="18">
        <f t="shared" ca="1" si="18"/>
        <v>1808</v>
      </c>
      <c r="AA15" s="18">
        <f t="shared" si="9"/>
        <v>5</v>
      </c>
      <c r="AB15" s="18">
        <f t="shared" si="19"/>
        <v>0</v>
      </c>
      <c r="AC15" s="18">
        <f t="shared" si="10"/>
        <v>1</v>
      </c>
      <c r="AD15" s="18" t="str">
        <f t="shared" si="20"/>
        <v>252, 229, 205,255</v>
      </c>
      <c r="AE15" s="18" t="str">
        <f t="shared" si="21"/>
        <v>&lt;connection id="link-1-1008" from-id="1008" to-id="1002"/&gt;</v>
      </c>
      <c r="AF15" s="18" t="str">
        <f t="shared" si="22"/>
        <v/>
      </c>
      <c r="AG15" s="18" t="str">
        <f t="shared" si="23"/>
        <v/>
      </c>
    </row>
    <row r="16" spans="1:35">
      <c r="A16" s="1" t="s">
        <v>644</v>
      </c>
      <c r="B16" s="21">
        <v>1</v>
      </c>
      <c r="C16" s="17" t="str">
        <f t="shared" si="24"/>
        <v>Assessment</v>
      </c>
      <c r="D16" s="21">
        <v>2</v>
      </c>
      <c r="E16" s="21" t="s">
        <v>317</v>
      </c>
      <c r="F16" s="21">
        <v>4</v>
      </c>
      <c r="G16" s="17" t="str">
        <f t="shared" si="14"/>
        <v>The creative learning environment</v>
      </c>
      <c r="H16" s="22">
        <v>1002</v>
      </c>
      <c r="I16" s="23"/>
      <c r="J16" s="23"/>
      <c r="K16" s="17" t="s">
        <v>643</v>
      </c>
      <c r="L16" s="17" t="str">
        <f t="shared" si="0"/>
        <v>How to assess collaborative learning?</v>
      </c>
      <c r="M16" s="17" t="str">
        <f t="shared" si="15"/>
        <v>How to assess collaborative learning?</v>
      </c>
      <c r="N16" s="17" t="str">
        <f t="shared" si="2"/>
        <v>How to assess collaborative learning?</v>
      </c>
      <c r="O16" s="17" t="str">
        <f t="shared" si="3"/>
        <v>How to assess collaborative learning?</v>
      </c>
      <c r="P16" s="17" t="str">
        <f t="shared" si="4"/>
        <v>How to assess collaborative learning?</v>
      </c>
      <c r="Q16" s="17" t="str">
        <f t="shared" si="5"/>
        <v>How to assess collaborative learning?</v>
      </c>
      <c r="R16" s="17" t="str">
        <f t="shared" si="6"/>
        <v>How to assess collaborative learning?</v>
      </c>
      <c r="S16" s="17" t="str">
        <f t="shared" si="7"/>
        <v>How to assess collaborative learning?</v>
      </c>
      <c r="T16" s="23"/>
      <c r="U16" s="17" t="s">
        <v>452</v>
      </c>
      <c r="V16" s="17"/>
      <c r="W16" s="18" t="str">
        <f t="shared" si="16"/>
        <v>&lt;concept id="1009" label="Assessment - connection from The creative learning environment&amp;#xa;How to assess collaborative learning?&amp;#xa;1009"/&gt;</v>
      </c>
      <c r="X16" s="18" t="str">
        <f t="shared" ca="1" si="8"/>
        <v>&lt;concept-appearance id="1009" x="8255" y="737" stylesheet-id="connection" background-color="207, 226, 243,255" /&gt;</v>
      </c>
      <c r="Y16" s="18">
        <f t="shared" ca="1" si="17"/>
        <v>8255</v>
      </c>
      <c r="Z16" s="18">
        <f t="shared" ca="1" si="18"/>
        <v>737</v>
      </c>
      <c r="AA16" s="18">
        <f t="shared" si="9"/>
        <v>0</v>
      </c>
      <c r="AB16" s="18">
        <f t="shared" si="19"/>
        <v>0</v>
      </c>
      <c r="AC16" s="18">
        <f t="shared" si="10"/>
        <v>4</v>
      </c>
      <c r="AD16" s="18" t="str">
        <f t="shared" si="20"/>
        <v>207, 226, 243,255</v>
      </c>
      <c r="AE16" s="18" t="str">
        <f t="shared" si="21"/>
        <v>&lt;connection id="link-1-1009" from-id="1009" to-id="1002"/&gt;</v>
      </c>
      <c r="AF16" s="18" t="str">
        <f t="shared" si="22"/>
        <v/>
      </c>
      <c r="AG16" s="18" t="str">
        <f t="shared" si="23"/>
        <v/>
      </c>
    </row>
    <row r="17" spans="1:33">
      <c r="A17" s="1" t="s">
        <v>642</v>
      </c>
      <c r="B17" s="21">
        <v>1</v>
      </c>
      <c r="C17" s="17" t="str">
        <f t="shared" si="24"/>
        <v>Assessment</v>
      </c>
      <c r="D17" s="21">
        <v>1</v>
      </c>
      <c r="E17" s="21" t="s">
        <v>272</v>
      </c>
      <c r="F17" s="21">
        <v>1</v>
      </c>
      <c r="G17" s="17" t="str">
        <f t="shared" si="14"/>
        <v/>
      </c>
      <c r="H17" s="22" t="s">
        <v>656</v>
      </c>
      <c r="I17" s="23"/>
      <c r="J17" s="23"/>
      <c r="K17" s="17" t="s">
        <v>641</v>
      </c>
      <c r="L17" s="17" t="str">
        <f t="shared" si="0"/>
        <v>More holistic, less reductive assessment&amp;#xa;measures</v>
      </c>
      <c r="M17" s="17" t="str">
        <f t="shared" si="15"/>
        <v>More holistic, less reductive assessment&amp;#xa;measures</v>
      </c>
      <c r="N17" s="17" t="str">
        <f t="shared" si="2"/>
        <v>More holistic, less reductive assessment&amp;#xa;measures</v>
      </c>
      <c r="O17" s="17" t="str">
        <f t="shared" si="3"/>
        <v>More holistic, less reductive assessment&amp;#xa;measures</v>
      </c>
      <c r="P17" s="17" t="str">
        <f t="shared" si="4"/>
        <v>More holistic, less reductive assessment&amp;#xa;measures</v>
      </c>
      <c r="Q17" s="17" t="str">
        <f t="shared" si="5"/>
        <v>More holistic, less reductive assessment&amp;#xa;measures</v>
      </c>
      <c r="R17" s="17" t="str">
        <f t="shared" si="6"/>
        <v>More holistic, less reductive assessment&amp;#xa;measures</v>
      </c>
      <c r="S17" s="17" t="str">
        <f t="shared" si="7"/>
        <v>More holistic, less reductive assessment&amp;#xa;measures</v>
      </c>
      <c r="T17" s="23"/>
      <c r="U17" s="17" t="s">
        <v>452</v>
      </c>
      <c r="V17" s="17"/>
      <c r="W17" s="18" t="str">
        <f t="shared" si="16"/>
        <v>&lt;concept id="1010" label="Assessment - goal-brainstorm&amp;#xa;More holistic, less reductive assessment&amp;#xa;measures&amp;#xa;1010"/&gt;</v>
      </c>
      <c r="X17" s="18" t="str">
        <f t="shared" ca="1" si="8"/>
        <v>&lt;concept-appearance id="1010" x="8139" y="1419" stylesheet-id="goal-brainstorm" background-color="252, 229, 205,255" /&gt;</v>
      </c>
      <c r="Y17" s="18">
        <f t="shared" ca="1" si="17"/>
        <v>8139</v>
      </c>
      <c r="Z17" s="18">
        <f t="shared" ca="1" si="18"/>
        <v>1419</v>
      </c>
      <c r="AA17" s="18">
        <f t="shared" si="9"/>
        <v>5</v>
      </c>
      <c r="AB17" s="18">
        <f t="shared" si="19"/>
        <v>0</v>
      </c>
      <c r="AC17" s="18">
        <f t="shared" si="10"/>
        <v>1</v>
      </c>
      <c r="AD17" s="18" t="str">
        <f t="shared" si="20"/>
        <v>252, 229, 205,255</v>
      </c>
      <c r="AE17" s="18" t="str">
        <f t="shared" si="21"/>
        <v>&lt;connection id="link-1-1010" from-id="1010" to-id="1002"/&gt;</v>
      </c>
      <c r="AF17" s="18" t="str">
        <f t="shared" si="22"/>
        <v/>
      </c>
      <c r="AG17" s="18" t="str">
        <f t="shared" si="23"/>
        <v/>
      </c>
    </row>
    <row r="18" spans="1:33">
      <c r="A18" s="1" t="s">
        <v>640</v>
      </c>
      <c r="B18" s="21">
        <v>1</v>
      </c>
      <c r="C18" s="17" t="str">
        <f t="shared" si="24"/>
        <v>Assessment</v>
      </c>
      <c r="D18" s="21">
        <v>1</v>
      </c>
      <c r="E18" s="21" t="s">
        <v>272</v>
      </c>
      <c r="F18" s="21">
        <v>1</v>
      </c>
      <c r="G18" s="17" t="str">
        <f t="shared" si="14"/>
        <v/>
      </c>
      <c r="H18" s="22" t="s">
        <v>656</v>
      </c>
      <c r="I18" s="23"/>
      <c r="J18" s="23"/>
      <c r="K18" s="17" t="s">
        <v>639</v>
      </c>
      <c r="L18" s="17" t="str">
        <f t="shared" si="0"/>
        <v>Multiple stakeholder input</v>
      </c>
      <c r="M18" s="17" t="str">
        <f t="shared" si="15"/>
        <v>Multiple stakeholder input</v>
      </c>
      <c r="N18" s="17" t="str">
        <f t="shared" si="2"/>
        <v>Multiple stakeholder input</v>
      </c>
      <c r="O18" s="17" t="str">
        <f t="shared" si="3"/>
        <v>Multiple stakeholder input</v>
      </c>
      <c r="P18" s="17" t="str">
        <f t="shared" si="4"/>
        <v>Multiple stakeholder input</v>
      </c>
      <c r="Q18" s="17" t="str">
        <f t="shared" si="5"/>
        <v>Multiple stakeholder input</v>
      </c>
      <c r="R18" s="17" t="str">
        <f t="shared" si="6"/>
        <v>Multiple stakeholder input</v>
      </c>
      <c r="S18" s="17" t="str">
        <f t="shared" si="7"/>
        <v>Multiple stakeholder input</v>
      </c>
      <c r="T18" s="23"/>
      <c r="U18" s="17" t="s">
        <v>452</v>
      </c>
      <c r="V18" s="17" t="s">
        <v>616</v>
      </c>
      <c r="W18" s="18" t="str">
        <f t="shared" si="16"/>
        <v>&lt;concept id="1011" label="Assessment - goal-brainstorm&amp;#xa;Multiple stakeholder input&amp;#xa;1011"/&gt;</v>
      </c>
      <c r="X18" s="18" t="str">
        <f t="shared" ca="1" si="8"/>
        <v>&lt;concept-appearance id="1011" x="8393" y="1237" stylesheet-id="goal-brainstorm" background-color="252, 229, 205,255" /&gt;</v>
      </c>
      <c r="Y18" s="18">
        <f t="shared" ca="1" si="17"/>
        <v>8393</v>
      </c>
      <c r="Z18" s="18">
        <f t="shared" ca="1" si="18"/>
        <v>1237</v>
      </c>
      <c r="AA18" s="18">
        <f t="shared" si="9"/>
        <v>5</v>
      </c>
      <c r="AB18" s="18">
        <f t="shared" si="19"/>
        <v>0</v>
      </c>
      <c r="AC18" s="18">
        <f t="shared" si="10"/>
        <v>1</v>
      </c>
      <c r="AD18" s="18" t="str">
        <f t="shared" si="20"/>
        <v>252, 229, 205,255</v>
      </c>
      <c r="AE18" s="18" t="str">
        <f t="shared" si="21"/>
        <v>&lt;connection id="link-1-1011" from-id="1011" to-id="1002"/&gt;</v>
      </c>
      <c r="AF18" s="18" t="str">
        <f t="shared" si="22"/>
        <v/>
      </c>
      <c r="AG18" s="18" t="str">
        <f t="shared" si="23"/>
        <v/>
      </c>
    </row>
    <row r="19" spans="1:33">
      <c r="A19" s="1" t="s">
        <v>638</v>
      </c>
      <c r="B19" s="21">
        <v>1</v>
      </c>
      <c r="C19" s="17" t="str">
        <f t="shared" si="24"/>
        <v>Assessment</v>
      </c>
      <c r="D19" s="21">
        <v>1</v>
      </c>
      <c r="E19" s="21" t="s">
        <v>272</v>
      </c>
      <c r="F19" s="21">
        <v>1</v>
      </c>
      <c r="G19" s="17" t="str">
        <f t="shared" si="14"/>
        <v/>
      </c>
      <c r="H19" s="22" t="s">
        <v>656</v>
      </c>
      <c r="I19" s="23"/>
      <c r="J19" s="23"/>
      <c r="K19" s="17" t="s">
        <v>637</v>
      </c>
      <c r="L19" s="17" t="str">
        <f t="shared" si="0"/>
        <v>Integrative force</v>
      </c>
      <c r="M19" s="17" t="str">
        <f t="shared" si="15"/>
        <v>Integrative force</v>
      </c>
      <c r="N19" s="17" t="str">
        <f t="shared" si="2"/>
        <v>Integrative force</v>
      </c>
      <c r="O19" s="17" t="str">
        <f t="shared" si="3"/>
        <v>Integrative force</v>
      </c>
      <c r="P19" s="17" t="str">
        <f t="shared" si="4"/>
        <v>Integrative force</v>
      </c>
      <c r="Q19" s="17" t="str">
        <f t="shared" si="5"/>
        <v>Integrative force</v>
      </c>
      <c r="R19" s="17" t="str">
        <f t="shared" si="6"/>
        <v>Integrative force</v>
      </c>
      <c r="S19" s="17" t="str">
        <f t="shared" si="7"/>
        <v>Integrative force</v>
      </c>
      <c r="T19" s="23"/>
      <c r="U19" s="17" t="s">
        <v>452</v>
      </c>
      <c r="V19" s="17"/>
      <c r="W19" s="18" t="str">
        <f t="shared" si="16"/>
        <v>&lt;concept id="1012" label="Assessment - goal-brainstorm&amp;#xa;Integrative force&amp;#xa;1012"/&gt;</v>
      </c>
      <c r="X19" s="18" t="str">
        <f t="shared" ca="1" si="8"/>
        <v>&lt;concept-appearance id="1012" x="8352" y="1420" stylesheet-id="goal-brainstorm" background-color="252, 229, 205,255" /&gt;</v>
      </c>
      <c r="Y19" s="18">
        <f t="shared" ca="1" si="17"/>
        <v>8352</v>
      </c>
      <c r="Z19" s="18">
        <f t="shared" ca="1" si="18"/>
        <v>1420</v>
      </c>
      <c r="AA19" s="18">
        <f t="shared" si="9"/>
        <v>5</v>
      </c>
      <c r="AB19" s="18">
        <f t="shared" si="19"/>
        <v>0</v>
      </c>
      <c r="AC19" s="18">
        <f t="shared" si="10"/>
        <v>1</v>
      </c>
      <c r="AD19" s="18" t="str">
        <f t="shared" si="20"/>
        <v>252, 229, 205,255</v>
      </c>
      <c r="AE19" s="18" t="str">
        <f t="shared" si="21"/>
        <v>&lt;connection id="link-1-1012" from-id="1012" to-id="1002"/&gt;</v>
      </c>
      <c r="AF19" s="18" t="str">
        <f t="shared" si="22"/>
        <v/>
      </c>
      <c r="AG19" s="18" t="str">
        <f t="shared" si="23"/>
        <v/>
      </c>
    </row>
    <row r="20" spans="1:33">
      <c r="A20" s="1" t="s">
        <v>636</v>
      </c>
      <c r="B20" s="21">
        <v>1</v>
      </c>
      <c r="C20" s="17" t="str">
        <f t="shared" si="24"/>
        <v>Assessment</v>
      </c>
      <c r="D20" s="21">
        <v>1</v>
      </c>
      <c r="E20" s="21" t="s">
        <v>272</v>
      </c>
      <c r="F20" s="21">
        <v>1</v>
      </c>
      <c r="G20" s="17" t="str">
        <f t="shared" si="14"/>
        <v/>
      </c>
      <c r="H20" s="22" t="s">
        <v>656</v>
      </c>
      <c r="I20" s="23"/>
      <c r="J20" s="23"/>
      <c r="K20" s="17" t="s">
        <v>635</v>
      </c>
      <c r="L20" s="17" t="str">
        <f t="shared" si="0"/>
        <v>Appreciate qualitative aspects</v>
      </c>
      <c r="M20" s="17" t="str">
        <f t="shared" si="15"/>
        <v>Appreciate qualitative aspects</v>
      </c>
      <c r="N20" s="17" t="str">
        <f t="shared" si="2"/>
        <v>Appreciate qualitative aspects</v>
      </c>
      <c r="O20" s="17" t="str">
        <f t="shared" si="3"/>
        <v>Appreciate qualitative aspects</v>
      </c>
      <c r="P20" s="17" t="str">
        <f t="shared" si="4"/>
        <v>Appreciate qualitative aspects</v>
      </c>
      <c r="Q20" s="17" t="str">
        <f t="shared" si="5"/>
        <v>Appreciate qualitative aspects</v>
      </c>
      <c r="R20" s="17" t="str">
        <f t="shared" si="6"/>
        <v>Appreciate qualitative aspects</v>
      </c>
      <c r="S20" s="17" t="str">
        <f t="shared" si="7"/>
        <v>Appreciate qualitative aspects</v>
      </c>
      <c r="T20" s="23"/>
      <c r="U20" s="17" t="s">
        <v>452</v>
      </c>
      <c r="V20" s="17"/>
      <c r="W20" s="18" t="str">
        <f t="shared" si="16"/>
        <v>&lt;concept id="1013" label="Assessment - goal-brainstorm&amp;#xa;Appreciate qualitative aspects&amp;#xa;1013"/&gt;</v>
      </c>
      <c r="X20" s="18" t="str">
        <f t="shared" ca="1" si="8"/>
        <v>&lt;concept-appearance id="1013" x="8655" y="1703" stylesheet-id="goal-brainstorm" background-color="252, 229, 205,255" /&gt;</v>
      </c>
      <c r="Y20" s="18">
        <f t="shared" ca="1" si="17"/>
        <v>8655</v>
      </c>
      <c r="Z20" s="18">
        <f t="shared" ca="1" si="18"/>
        <v>1703</v>
      </c>
      <c r="AA20" s="18">
        <f t="shared" si="9"/>
        <v>5</v>
      </c>
      <c r="AB20" s="18">
        <f t="shared" si="19"/>
        <v>0</v>
      </c>
      <c r="AC20" s="18">
        <f t="shared" si="10"/>
        <v>1</v>
      </c>
      <c r="AD20" s="18" t="str">
        <f t="shared" si="20"/>
        <v>252, 229, 205,255</v>
      </c>
      <c r="AE20" s="18" t="str">
        <f t="shared" si="21"/>
        <v>&lt;connection id="link-1-1013" from-id="1013" to-id="1002"/&gt;</v>
      </c>
      <c r="AF20" s="18" t="str">
        <f t="shared" si="22"/>
        <v/>
      </c>
      <c r="AG20" s="18" t="str">
        <f t="shared" si="23"/>
        <v/>
      </c>
    </row>
    <row r="21" spans="1:33">
      <c r="A21" s="1" t="s">
        <v>634</v>
      </c>
      <c r="B21" s="21">
        <v>1</v>
      </c>
      <c r="C21" s="17" t="str">
        <f t="shared" si="24"/>
        <v>Assessment</v>
      </c>
      <c r="D21" s="21">
        <v>1</v>
      </c>
      <c r="E21" s="21" t="s">
        <v>272</v>
      </c>
      <c r="F21" s="21">
        <v>1</v>
      </c>
      <c r="G21" s="17" t="str">
        <f t="shared" si="14"/>
        <v/>
      </c>
      <c r="H21" s="22" t="s">
        <v>656</v>
      </c>
      <c r="I21" s="23"/>
      <c r="J21" s="23"/>
      <c r="K21" s="17" t="s">
        <v>633</v>
      </c>
      <c r="L21" s="17" t="str">
        <f t="shared" si="0"/>
        <v>Negotiable</v>
      </c>
      <c r="M21" s="17" t="str">
        <f t="shared" si="15"/>
        <v>Negotiable</v>
      </c>
      <c r="N21" s="17" t="str">
        <f t="shared" si="2"/>
        <v>Negotiable</v>
      </c>
      <c r="O21" s="17" t="str">
        <f t="shared" si="3"/>
        <v>Negotiable</v>
      </c>
      <c r="P21" s="17" t="str">
        <f t="shared" si="4"/>
        <v>Negotiable</v>
      </c>
      <c r="Q21" s="17" t="str">
        <f t="shared" si="5"/>
        <v>Negotiable</v>
      </c>
      <c r="R21" s="17" t="str">
        <f t="shared" si="6"/>
        <v>Negotiable</v>
      </c>
      <c r="S21" s="17" t="str">
        <f t="shared" si="7"/>
        <v>Negotiable</v>
      </c>
      <c r="T21" s="23"/>
      <c r="U21" s="17" t="s">
        <v>452</v>
      </c>
      <c r="V21" s="17" t="s">
        <v>616</v>
      </c>
      <c r="W21" s="18" t="str">
        <f t="shared" si="16"/>
        <v>&lt;concept id="1014" label="Assessment - goal-brainstorm&amp;#xa;Negotiable&amp;#xa;1014"/&gt;</v>
      </c>
      <c r="X21" s="18" t="str">
        <f t="shared" ca="1" si="8"/>
        <v>&lt;concept-appearance id="1014" x="9821" y="1555" stylesheet-id="goal-brainstorm" background-color="252, 229, 205,255" /&gt;</v>
      </c>
      <c r="Y21" s="18">
        <f t="shared" ca="1" si="17"/>
        <v>9821</v>
      </c>
      <c r="Z21" s="18">
        <f t="shared" ca="1" si="18"/>
        <v>1555</v>
      </c>
      <c r="AA21" s="18">
        <f t="shared" si="9"/>
        <v>5</v>
      </c>
      <c r="AB21" s="18">
        <f t="shared" si="19"/>
        <v>0</v>
      </c>
      <c r="AC21" s="18">
        <f t="shared" si="10"/>
        <v>1</v>
      </c>
      <c r="AD21" s="18" t="str">
        <f t="shared" si="20"/>
        <v>252, 229, 205,255</v>
      </c>
      <c r="AE21" s="18" t="str">
        <f t="shared" si="21"/>
        <v>&lt;connection id="link-1-1014" from-id="1014" to-id="1002"/&gt;</v>
      </c>
      <c r="AF21" s="18" t="str">
        <f t="shared" si="22"/>
        <v/>
      </c>
      <c r="AG21" s="18" t="str">
        <f t="shared" si="23"/>
        <v/>
      </c>
    </row>
    <row r="22" spans="1:33">
      <c r="A22" s="1" t="s">
        <v>632</v>
      </c>
      <c r="B22" s="21">
        <v>1</v>
      </c>
      <c r="C22" s="17" t="str">
        <f t="shared" si="24"/>
        <v>Assessment</v>
      </c>
      <c r="D22" s="21">
        <v>2</v>
      </c>
      <c r="E22" s="21" t="s">
        <v>317</v>
      </c>
      <c r="F22" s="21">
        <v>3</v>
      </c>
      <c r="G22" s="17" t="str">
        <f t="shared" si="14"/>
        <v>Learning to be a changemaker</v>
      </c>
      <c r="H22" s="22">
        <v>1014</v>
      </c>
      <c r="I22" s="23"/>
      <c r="J22" s="23"/>
      <c r="K22" s="17" t="s">
        <v>631</v>
      </c>
      <c r="L22" s="17" t="str">
        <f t="shared" si="0"/>
        <v>Pedagogies: negotiated learning</v>
      </c>
      <c r="M22" s="17" t="str">
        <f t="shared" si="15"/>
        <v>Pedagogies: negotiated learning</v>
      </c>
      <c r="N22" s="17" t="str">
        <f t="shared" si="2"/>
        <v>Pedagogies: negotiated learning</v>
      </c>
      <c r="O22" s="17" t="str">
        <f t="shared" si="3"/>
        <v>Pedagogies: negotiated learning</v>
      </c>
      <c r="P22" s="17" t="str">
        <f t="shared" si="4"/>
        <v>Pedagogies: negotiated learning</v>
      </c>
      <c r="Q22" s="17" t="str">
        <f t="shared" si="5"/>
        <v>Pedagogies: negotiated learning</v>
      </c>
      <c r="R22" s="17" t="str">
        <f t="shared" si="6"/>
        <v>Pedagogies: negotiated learning</v>
      </c>
      <c r="S22" s="17" t="str">
        <f t="shared" si="7"/>
        <v>Pedagogies: negotiated learning</v>
      </c>
      <c r="T22" s="23"/>
      <c r="U22" s="17" t="s">
        <v>452</v>
      </c>
      <c r="V22" s="17" t="s">
        <v>616</v>
      </c>
      <c r="W22" s="18" t="str">
        <f t="shared" si="16"/>
        <v>&lt;concept id="1015" label="Assessment - connection from Learning to be a changemaker&amp;#xa;Pedagogies: negotiated learning&amp;#xa;1015"/&gt;</v>
      </c>
      <c r="X22" s="18" t="str">
        <f t="shared" ca="1" si="8"/>
        <v>&lt;concept-appearance id="1015" x="9891" y="1663" stylesheet-id="connection" background-color="217, 234, 211,255" /&gt;</v>
      </c>
      <c r="Y22" s="18">
        <f t="shared" ca="1" si="17"/>
        <v>9891</v>
      </c>
      <c r="Z22" s="18">
        <f t="shared" ca="1" si="18"/>
        <v>1663</v>
      </c>
      <c r="AA22" s="18">
        <f t="shared" si="9"/>
        <v>0</v>
      </c>
      <c r="AB22" s="18">
        <f t="shared" si="19"/>
        <v>0</v>
      </c>
      <c r="AC22" s="18">
        <f t="shared" si="10"/>
        <v>3</v>
      </c>
      <c r="AD22" s="18" t="str">
        <f t="shared" si="20"/>
        <v>217, 234, 211,255</v>
      </c>
      <c r="AE22" s="18" t="str">
        <f t="shared" si="21"/>
        <v>&lt;connection id="link-1-1015" from-id="1015" to-id="1014"/&gt;</v>
      </c>
      <c r="AF22" s="18" t="str">
        <f t="shared" si="22"/>
        <v/>
      </c>
      <c r="AG22" s="18" t="str">
        <f t="shared" si="23"/>
        <v/>
      </c>
    </row>
    <row r="23" spans="1:33">
      <c r="A23" s="1" t="s">
        <v>630</v>
      </c>
      <c r="B23" s="21">
        <v>1</v>
      </c>
      <c r="C23" s="17" t="str">
        <f t="shared" si="24"/>
        <v>Assessment</v>
      </c>
      <c r="D23" s="21">
        <v>1</v>
      </c>
      <c r="E23" s="21" t="s">
        <v>314</v>
      </c>
      <c r="F23" s="21"/>
      <c r="G23" s="17" t="str">
        <f t="shared" si="14"/>
        <v/>
      </c>
      <c r="H23" s="22"/>
      <c r="I23" s="23"/>
      <c r="J23" s="23"/>
      <c r="K23" s="17" t="s">
        <v>616</v>
      </c>
      <c r="L23" s="17" t="str">
        <f t="shared" si="0"/>
        <v>Ownership</v>
      </c>
      <c r="M23" s="17" t="str">
        <f t="shared" si="15"/>
        <v>Ownership</v>
      </c>
      <c r="N23" s="17" t="str">
        <f t="shared" si="2"/>
        <v>Ownership</v>
      </c>
      <c r="O23" s="17" t="str">
        <f t="shared" si="3"/>
        <v>Ownership</v>
      </c>
      <c r="P23" s="17" t="str">
        <f t="shared" si="4"/>
        <v>Ownership</v>
      </c>
      <c r="Q23" s="17" t="str">
        <f t="shared" si="5"/>
        <v>Ownership</v>
      </c>
      <c r="R23" s="17" t="str">
        <f t="shared" si="6"/>
        <v>Ownership</v>
      </c>
      <c r="S23" s="17" t="str">
        <f t="shared" si="7"/>
        <v>Ownership</v>
      </c>
      <c r="T23" s="23"/>
      <c r="U23" s="17" t="s">
        <v>616</v>
      </c>
      <c r="V23" s="17"/>
      <c r="W23" s="18" t="str">
        <f t="shared" si="16"/>
        <v>&lt;concept id="1016" label="Assessment - group&amp;#xa;Ownership&amp;#xa;1016"/&gt;</v>
      </c>
      <c r="X23" s="18" t="str">
        <f t="shared" ca="1" si="8"/>
        <v>&lt;concept-appearance id="1016" x="8555" y="153" stylesheet-id="group" background-color="252, 229, 205,255" /&gt;</v>
      </c>
      <c r="Y23" s="18">
        <f t="shared" ca="1" si="17"/>
        <v>8555</v>
      </c>
      <c r="Z23" s="18">
        <f t="shared" ca="1" si="18"/>
        <v>153</v>
      </c>
      <c r="AA23" s="18">
        <f t="shared" si="9"/>
        <v>6</v>
      </c>
      <c r="AB23" s="18">
        <f t="shared" si="19"/>
        <v>0</v>
      </c>
      <c r="AC23" s="18">
        <f t="shared" si="10"/>
        <v>1</v>
      </c>
      <c r="AD23" s="18" t="str">
        <f t="shared" si="20"/>
        <v>252, 229, 205,255</v>
      </c>
      <c r="AE23" s="18" t="str">
        <f t="shared" si="21"/>
        <v/>
      </c>
      <c r="AF23" s="18" t="str">
        <f t="shared" si="22"/>
        <v/>
      </c>
      <c r="AG23" s="18" t="str">
        <f t="shared" si="23"/>
        <v/>
      </c>
    </row>
    <row r="24" spans="1:33">
      <c r="A24" s="1" t="s">
        <v>629</v>
      </c>
      <c r="B24" s="21">
        <v>1</v>
      </c>
      <c r="C24" s="17" t="str">
        <f t="shared" si="24"/>
        <v>Assessment</v>
      </c>
      <c r="D24" s="21">
        <v>1</v>
      </c>
      <c r="E24" s="21" t="s">
        <v>272</v>
      </c>
      <c r="F24" s="21">
        <v>1</v>
      </c>
      <c r="G24" s="17" t="str">
        <f t="shared" si="14"/>
        <v/>
      </c>
      <c r="H24" s="22" t="s">
        <v>630</v>
      </c>
      <c r="I24" s="23"/>
      <c r="J24" s="23"/>
      <c r="K24" s="17" t="s">
        <v>628</v>
      </c>
      <c r="L24" s="17" t="str">
        <f t="shared" si="0"/>
        <v>Authentic</v>
      </c>
      <c r="M24" s="17" t="str">
        <f t="shared" si="15"/>
        <v>Authentic</v>
      </c>
      <c r="N24" s="17" t="str">
        <f t="shared" si="2"/>
        <v>Authentic</v>
      </c>
      <c r="O24" s="17" t="str">
        <f t="shared" si="3"/>
        <v>Authentic</v>
      </c>
      <c r="P24" s="17" t="str">
        <f t="shared" si="4"/>
        <v>Authentic</v>
      </c>
      <c r="Q24" s="17" t="str">
        <f t="shared" si="5"/>
        <v>Authentic</v>
      </c>
      <c r="R24" s="17" t="str">
        <f t="shared" si="6"/>
        <v>Authentic</v>
      </c>
      <c r="S24" s="17" t="str">
        <f t="shared" si="7"/>
        <v>Authentic</v>
      </c>
      <c r="T24" s="23"/>
      <c r="U24" s="17" t="s">
        <v>616</v>
      </c>
      <c r="V24" s="17"/>
      <c r="W24" s="18" t="str">
        <f t="shared" si="16"/>
        <v>&lt;concept id="1017" label="Assessment - goal-brainstorm&amp;#xa;Authentic&amp;#xa;1017"/&gt;</v>
      </c>
      <c r="X24" s="18" t="str">
        <f t="shared" ca="1" si="8"/>
        <v>&lt;concept-appearance id="1017" x="9112" y="1422" stylesheet-id="goal-brainstorm" background-color="252, 229, 205,255" /&gt;</v>
      </c>
      <c r="Y24" s="18">
        <f t="shared" ca="1" si="17"/>
        <v>9112</v>
      </c>
      <c r="Z24" s="18">
        <f t="shared" ca="1" si="18"/>
        <v>1422</v>
      </c>
      <c r="AA24" s="18">
        <f t="shared" si="9"/>
        <v>5</v>
      </c>
      <c r="AB24" s="18">
        <f t="shared" si="19"/>
        <v>0</v>
      </c>
      <c r="AC24" s="18">
        <f t="shared" si="10"/>
        <v>1</v>
      </c>
      <c r="AD24" s="18" t="str">
        <f t="shared" si="20"/>
        <v>252, 229, 205,255</v>
      </c>
      <c r="AE24" s="18" t="str">
        <f t="shared" si="21"/>
        <v>&lt;connection id="link-1-1017" from-id="1017" to-id="1016"/&gt;</v>
      </c>
      <c r="AF24" s="18" t="str">
        <f t="shared" si="22"/>
        <v/>
      </c>
      <c r="AG24" s="18" t="str">
        <f t="shared" si="23"/>
        <v/>
      </c>
    </row>
    <row r="25" spans="1:33">
      <c r="A25" s="1" t="s">
        <v>627</v>
      </c>
      <c r="B25" s="21">
        <v>1</v>
      </c>
      <c r="C25" s="17" t="str">
        <f t="shared" si="24"/>
        <v>Assessment</v>
      </c>
      <c r="D25" s="21">
        <v>1</v>
      </c>
      <c r="E25" s="21" t="s">
        <v>272</v>
      </c>
      <c r="F25" s="21">
        <v>1</v>
      </c>
      <c r="G25" s="17" t="str">
        <f t="shared" si="14"/>
        <v/>
      </c>
      <c r="H25" s="22" t="s">
        <v>630</v>
      </c>
      <c r="I25" s="23"/>
      <c r="J25" s="23"/>
      <c r="K25" s="17" t="s">
        <v>626</v>
      </c>
      <c r="L25" s="17" t="str">
        <f t="shared" si="0"/>
        <v>Improve self-assessment</v>
      </c>
      <c r="M25" s="17" t="str">
        <f t="shared" si="15"/>
        <v>Improve self-assessment</v>
      </c>
      <c r="N25" s="17" t="str">
        <f t="shared" si="2"/>
        <v>Improve self-assessment</v>
      </c>
      <c r="O25" s="17" t="str">
        <f t="shared" si="3"/>
        <v>Improve self-assessment</v>
      </c>
      <c r="P25" s="17" t="str">
        <f t="shared" si="4"/>
        <v>Improve self-assessment</v>
      </c>
      <c r="Q25" s="17" t="str">
        <f t="shared" si="5"/>
        <v>Improve self-assessment</v>
      </c>
      <c r="R25" s="17" t="str">
        <f t="shared" si="6"/>
        <v>Improve self-assessment</v>
      </c>
      <c r="S25" s="17" t="str">
        <f t="shared" si="7"/>
        <v>Improve self-assessment</v>
      </c>
      <c r="T25" s="23"/>
      <c r="U25" s="17" t="s">
        <v>616</v>
      </c>
      <c r="V25" s="17"/>
      <c r="W25" s="18" t="str">
        <f t="shared" si="16"/>
        <v>&lt;concept id="1018" label="Assessment - goal-brainstorm&amp;#xa;Improve self-assessment&amp;#xa;1018"/&gt;</v>
      </c>
      <c r="X25" s="18" t="str">
        <f t="shared" ca="1" si="8"/>
        <v>&lt;concept-appearance id="1018" x="9927" y="1813" stylesheet-id="goal-brainstorm" background-color="252, 229, 205,255" /&gt;</v>
      </c>
      <c r="Y25" s="18">
        <f t="shared" ca="1" si="17"/>
        <v>9927</v>
      </c>
      <c r="Z25" s="18">
        <f t="shared" ca="1" si="18"/>
        <v>1813</v>
      </c>
      <c r="AA25" s="18">
        <f t="shared" si="9"/>
        <v>5</v>
      </c>
      <c r="AB25" s="18">
        <f t="shared" si="19"/>
        <v>0</v>
      </c>
      <c r="AC25" s="18">
        <f t="shared" si="10"/>
        <v>1</v>
      </c>
      <c r="AD25" s="18" t="str">
        <f t="shared" si="20"/>
        <v>252, 229, 205,255</v>
      </c>
      <c r="AE25" s="18" t="str">
        <f t="shared" si="21"/>
        <v>&lt;connection id="link-1-1018" from-id="1018" to-id="1016"/&gt;</v>
      </c>
      <c r="AF25" s="18" t="str">
        <f t="shared" si="22"/>
        <v/>
      </c>
      <c r="AG25" s="18" t="str">
        <f t="shared" si="23"/>
        <v/>
      </c>
    </row>
    <row r="26" spans="1:33">
      <c r="A26" s="1" t="s">
        <v>625</v>
      </c>
      <c r="B26" s="21">
        <v>1</v>
      </c>
      <c r="C26" s="17" t="str">
        <f t="shared" si="24"/>
        <v>Assessment</v>
      </c>
      <c r="D26" s="21">
        <v>1</v>
      </c>
      <c r="E26" s="21" t="s">
        <v>272</v>
      </c>
      <c r="F26" s="21">
        <v>1</v>
      </c>
      <c r="G26" s="17" t="str">
        <f t="shared" si="14"/>
        <v/>
      </c>
      <c r="H26" s="22" t="s">
        <v>630</v>
      </c>
      <c r="I26" s="23"/>
      <c r="J26" s="23"/>
      <c r="K26" s="17" t="s">
        <v>624</v>
      </c>
      <c r="L26" s="17" t="str">
        <f t="shared" si="0"/>
        <v>Define e-portfolios</v>
      </c>
      <c r="M26" s="17" t="str">
        <f t="shared" si="15"/>
        <v>Define e-portfolios</v>
      </c>
      <c r="N26" s="17" t="str">
        <f t="shared" si="2"/>
        <v>Define e-portfolios</v>
      </c>
      <c r="O26" s="17" t="str">
        <f t="shared" si="3"/>
        <v>Define e-portfolios</v>
      </c>
      <c r="P26" s="17" t="str">
        <f t="shared" si="4"/>
        <v>Define e-portfolios</v>
      </c>
      <c r="Q26" s="17" t="str">
        <f t="shared" si="5"/>
        <v>Define e-portfolios</v>
      </c>
      <c r="R26" s="17" t="str">
        <f t="shared" si="6"/>
        <v>Define e-portfolios</v>
      </c>
      <c r="S26" s="17" t="str">
        <f t="shared" si="7"/>
        <v>Define e-portfolios</v>
      </c>
      <c r="T26" s="23"/>
      <c r="U26" s="17" t="s">
        <v>616</v>
      </c>
      <c r="V26" s="17"/>
      <c r="W26" s="18" t="str">
        <f t="shared" si="16"/>
        <v>&lt;concept id="1019" label="Assessment - goal-brainstorm&amp;#xa;Define e-portfolios&amp;#xa;1019"/&gt;</v>
      </c>
      <c r="X26" s="18" t="str">
        <f t="shared" ca="1" si="8"/>
        <v>&lt;concept-appearance id="1019" x="9228" y="1584" stylesheet-id="goal-brainstorm" background-color="252, 229, 205,255" /&gt;</v>
      </c>
      <c r="Y26" s="18">
        <f t="shared" ca="1" si="17"/>
        <v>9228</v>
      </c>
      <c r="Z26" s="18">
        <f t="shared" ca="1" si="18"/>
        <v>1584</v>
      </c>
      <c r="AA26" s="18">
        <f t="shared" si="9"/>
        <v>5</v>
      </c>
      <c r="AB26" s="18">
        <f t="shared" si="19"/>
        <v>0</v>
      </c>
      <c r="AC26" s="18">
        <f t="shared" si="10"/>
        <v>1</v>
      </c>
      <c r="AD26" s="18" t="str">
        <f t="shared" si="20"/>
        <v>252, 229, 205,255</v>
      </c>
      <c r="AE26" s="18" t="str">
        <f t="shared" si="21"/>
        <v>&lt;connection id="link-1-1019" from-id="1019" to-id="1016"/&gt;</v>
      </c>
      <c r="AF26" s="18" t="str">
        <f t="shared" si="22"/>
        <v/>
      </c>
      <c r="AG26" s="18" t="str">
        <f t="shared" si="23"/>
        <v/>
      </c>
    </row>
    <row r="27" spans="1:33">
      <c r="A27" s="1" t="s">
        <v>623</v>
      </c>
      <c r="B27" s="21">
        <v>1</v>
      </c>
      <c r="C27" s="17" t="str">
        <f t="shared" si="24"/>
        <v>Assessment</v>
      </c>
      <c r="D27" s="21">
        <v>1</v>
      </c>
      <c r="E27" s="21" t="s">
        <v>272</v>
      </c>
      <c r="F27" s="21">
        <v>1</v>
      </c>
      <c r="G27" s="17" t="str">
        <f t="shared" si="14"/>
        <v/>
      </c>
      <c r="H27" s="22" t="s">
        <v>630</v>
      </c>
      <c r="I27" s="23"/>
      <c r="J27" s="23"/>
      <c r="K27" s="17" t="s">
        <v>622</v>
      </c>
      <c r="L27" s="17" t="str">
        <f t="shared" si="0"/>
        <v>Progression</v>
      </c>
      <c r="M27" s="17" t="str">
        <f t="shared" si="15"/>
        <v>Progression</v>
      </c>
      <c r="N27" s="17" t="str">
        <f t="shared" si="2"/>
        <v>Progression</v>
      </c>
      <c r="O27" s="17" t="str">
        <f t="shared" si="3"/>
        <v>Progression</v>
      </c>
      <c r="P27" s="17" t="str">
        <f t="shared" si="4"/>
        <v>Progression</v>
      </c>
      <c r="Q27" s="17" t="str">
        <f t="shared" si="5"/>
        <v>Progression</v>
      </c>
      <c r="R27" s="17" t="str">
        <f t="shared" si="6"/>
        <v>Progression</v>
      </c>
      <c r="S27" s="17" t="str">
        <f t="shared" si="7"/>
        <v>Progression</v>
      </c>
      <c r="T27" s="23"/>
      <c r="U27" s="17" t="s">
        <v>616</v>
      </c>
      <c r="V27" s="17"/>
      <c r="W27" s="18" t="str">
        <f t="shared" si="16"/>
        <v>&lt;concept id="1020" label="Assessment - goal-brainstorm&amp;#xa;Progression&amp;#xa;1020"/&gt;</v>
      </c>
      <c r="X27" s="18" t="str">
        <f t="shared" ca="1" si="8"/>
        <v>&lt;concept-appearance id="1020" x="9903" y="1800" stylesheet-id="goal-brainstorm" background-color="252, 229, 205,255" /&gt;</v>
      </c>
      <c r="Y27" s="18">
        <f t="shared" ca="1" si="17"/>
        <v>9903</v>
      </c>
      <c r="Z27" s="18">
        <f t="shared" ca="1" si="18"/>
        <v>1800</v>
      </c>
      <c r="AA27" s="18">
        <f t="shared" si="9"/>
        <v>5</v>
      </c>
      <c r="AB27" s="18">
        <f t="shared" si="19"/>
        <v>0</v>
      </c>
      <c r="AC27" s="18">
        <f t="shared" si="10"/>
        <v>1</v>
      </c>
      <c r="AD27" s="18" t="str">
        <f t="shared" si="20"/>
        <v>252, 229, 205,255</v>
      </c>
      <c r="AE27" s="18" t="str">
        <f t="shared" si="21"/>
        <v>&lt;connection id="link-1-1020" from-id="1020" to-id="1016"/&gt;</v>
      </c>
      <c r="AF27" s="18" t="str">
        <f t="shared" si="22"/>
        <v/>
      </c>
      <c r="AG27" s="18" t="str">
        <f t="shared" si="23"/>
        <v/>
      </c>
    </row>
    <row r="28" spans="1:33">
      <c r="A28" s="1" t="s">
        <v>621</v>
      </c>
      <c r="B28" s="21">
        <v>1</v>
      </c>
      <c r="C28" s="17" t="str">
        <f t="shared" si="24"/>
        <v>Assessment</v>
      </c>
      <c r="D28" s="21">
        <v>1</v>
      </c>
      <c r="E28" s="21" t="s">
        <v>272</v>
      </c>
      <c r="F28" s="21">
        <v>1</v>
      </c>
      <c r="G28" s="17" t="str">
        <f t="shared" si="14"/>
        <v/>
      </c>
      <c r="H28" s="22" t="s">
        <v>630</v>
      </c>
      <c r="I28" s="23"/>
      <c r="J28" s="23"/>
      <c r="K28" s="17" t="s">
        <v>620</v>
      </c>
      <c r="L28" s="17" t="str">
        <f t="shared" si="0"/>
        <v>Transparent assessment procedure&amp;#xa;that learners can do for themselves - less mysterious</v>
      </c>
      <c r="M28" s="17" t="str">
        <f t="shared" si="15"/>
        <v>Transparent assessment procedure&amp;#xa;that learners can do for themselves&amp;#xa;- less mysterious</v>
      </c>
      <c r="N28" s="17" t="str">
        <f t="shared" si="2"/>
        <v>Transparent assessment procedure&amp;#xa;that learners can do for themselves&amp;#xa;- less mysterious</v>
      </c>
      <c r="O28" s="17" t="str">
        <f t="shared" si="3"/>
        <v>Transparent assessment procedure&amp;#xa;that learners can do for themselves&amp;#xa;- less mysterious</v>
      </c>
      <c r="P28" s="17" t="str">
        <f t="shared" si="4"/>
        <v>Transparent assessment procedure&amp;#xa;that learners can do for themselves&amp;#xa;- less mysterious</v>
      </c>
      <c r="Q28" s="17" t="str">
        <f t="shared" si="5"/>
        <v>Transparent assessment procedure&amp;#xa;that learners can do for themselves&amp;#xa;- less mysterious</v>
      </c>
      <c r="R28" s="17" t="str">
        <f t="shared" si="6"/>
        <v>Transparent assessment procedure&amp;#xa;that learners can do for themselves&amp;#xa;- less mysterious</v>
      </c>
      <c r="S28" s="17" t="str">
        <f t="shared" si="7"/>
        <v>Transparent assessment procedure&amp;#xa;that learners can do for themselves&amp;#xa;- less mysterious</v>
      </c>
      <c r="T28" s="23"/>
      <c r="U28" s="17" t="s">
        <v>619</v>
      </c>
      <c r="V28" s="17"/>
      <c r="W28" s="18" t="str">
        <f t="shared" si="16"/>
        <v>&lt;concept id="1021" label="Assessment - goal-brainstorm&amp;#xa;Transparent assessment procedure&amp;#xa;that learners can do for themselves&amp;#xa;- less mysterious&amp;#xa;1021"/&gt;</v>
      </c>
      <c r="X28" s="18" t="str">
        <f t="shared" ca="1" si="8"/>
        <v>&lt;concept-appearance id="1021" x="9319" y="1853" stylesheet-id="goal-brainstorm" background-color="252, 229, 205,255" /&gt;</v>
      </c>
      <c r="Y28" s="18">
        <f t="shared" ca="1" si="17"/>
        <v>9319</v>
      </c>
      <c r="Z28" s="18">
        <f t="shared" ca="1" si="18"/>
        <v>1853</v>
      </c>
      <c r="AA28" s="18">
        <f t="shared" si="9"/>
        <v>5</v>
      </c>
      <c r="AB28" s="18">
        <f t="shared" si="19"/>
        <v>0</v>
      </c>
      <c r="AC28" s="18">
        <f t="shared" si="10"/>
        <v>1</v>
      </c>
      <c r="AD28" s="18" t="str">
        <f t="shared" si="20"/>
        <v>252, 229, 205,255</v>
      </c>
      <c r="AE28" s="18" t="str">
        <f t="shared" si="21"/>
        <v>&lt;connection id="link-1-1021" from-id="1021" to-id="1016"/&gt;</v>
      </c>
      <c r="AF28" s="18" t="str">
        <f t="shared" si="22"/>
        <v/>
      </c>
      <c r="AG28" s="18" t="str">
        <f t="shared" si="23"/>
        <v/>
      </c>
    </row>
    <row r="29" spans="1:33">
      <c r="A29" s="1" t="s">
        <v>618</v>
      </c>
      <c r="B29" s="21">
        <v>1</v>
      </c>
      <c r="C29" s="17" t="str">
        <f t="shared" si="24"/>
        <v>Assessment</v>
      </c>
      <c r="D29" s="21">
        <v>1</v>
      </c>
      <c r="E29" s="21" t="s">
        <v>272</v>
      </c>
      <c r="F29" s="21">
        <v>1</v>
      </c>
      <c r="G29" s="17" t="str">
        <f t="shared" si="14"/>
        <v/>
      </c>
      <c r="H29" s="22" t="s">
        <v>630</v>
      </c>
      <c r="I29" s="23"/>
      <c r="J29" s="23"/>
      <c r="K29" s="17" t="s">
        <v>617</v>
      </c>
      <c r="L29" s="17" t="str">
        <f t="shared" si="0"/>
        <v>Personalisation</v>
      </c>
      <c r="M29" s="17" t="str">
        <f t="shared" si="15"/>
        <v>Personalisation</v>
      </c>
      <c r="N29" s="17" t="str">
        <f t="shared" si="2"/>
        <v>Personalisation</v>
      </c>
      <c r="O29" s="17" t="str">
        <f t="shared" si="3"/>
        <v>Personalisation</v>
      </c>
      <c r="P29" s="17" t="str">
        <f t="shared" si="4"/>
        <v>Personalisation</v>
      </c>
      <c r="Q29" s="17" t="str">
        <f t="shared" si="5"/>
        <v>Personalisation</v>
      </c>
      <c r="R29" s="17" t="str">
        <f t="shared" si="6"/>
        <v>Personalisation</v>
      </c>
      <c r="S29" s="17" t="str">
        <f t="shared" si="7"/>
        <v>Personalisation</v>
      </c>
      <c r="T29" s="23"/>
      <c r="U29" s="17" t="s">
        <v>616</v>
      </c>
      <c r="V29" s="17" t="s">
        <v>584</v>
      </c>
      <c r="W29" s="18" t="str">
        <f t="shared" si="16"/>
        <v>&lt;concept id="1022" label="Assessment - goal-brainstorm&amp;#xa;Personalisation&amp;#xa;1022"/&gt;</v>
      </c>
      <c r="X29" s="18" t="str">
        <f t="shared" ca="1" si="8"/>
        <v>&lt;concept-appearance id="1022" x="9772" y="1115" stylesheet-id="goal-brainstorm" background-color="252, 229, 205,255" /&gt;</v>
      </c>
      <c r="Y29" s="18">
        <f t="shared" ca="1" si="17"/>
        <v>9772</v>
      </c>
      <c r="Z29" s="18">
        <f t="shared" ca="1" si="18"/>
        <v>1115</v>
      </c>
      <c r="AA29" s="18">
        <f t="shared" si="9"/>
        <v>5</v>
      </c>
      <c r="AB29" s="18">
        <f t="shared" si="19"/>
        <v>0</v>
      </c>
      <c r="AC29" s="18">
        <f t="shared" si="10"/>
        <v>1</v>
      </c>
      <c r="AD29" s="18" t="str">
        <f t="shared" si="20"/>
        <v>252, 229, 205,255</v>
      </c>
      <c r="AE29" s="18" t="str">
        <f t="shared" si="21"/>
        <v>&lt;connection id="link-1-1022" from-id="1022" to-id="1016"/&gt;</v>
      </c>
      <c r="AF29" s="18" t="str">
        <f t="shared" si="22"/>
        <v/>
      </c>
      <c r="AG29" s="18" t="str">
        <f t="shared" si="23"/>
        <v/>
      </c>
    </row>
    <row r="30" spans="1:33">
      <c r="A30" s="1" t="s">
        <v>615</v>
      </c>
      <c r="B30" s="21">
        <v>1</v>
      </c>
      <c r="C30" s="17" t="str">
        <f t="shared" si="24"/>
        <v>Assessment</v>
      </c>
      <c r="D30" s="21">
        <v>1</v>
      </c>
      <c r="E30" s="21" t="s">
        <v>314</v>
      </c>
      <c r="F30" s="21"/>
      <c r="G30" s="17" t="str">
        <f t="shared" si="14"/>
        <v/>
      </c>
      <c r="H30" s="22"/>
      <c r="I30" s="23"/>
      <c r="J30" s="23"/>
      <c r="K30" s="17" t="s">
        <v>584</v>
      </c>
      <c r="L30" s="17" t="str">
        <f t="shared" si="0"/>
        <v>Implementation</v>
      </c>
      <c r="M30" s="17" t="str">
        <f t="shared" si="15"/>
        <v>Implementation</v>
      </c>
      <c r="N30" s="17" t="str">
        <f t="shared" si="2"/>
        <v>Implementation</v>
      </c>
      <c r="O30" s="17" t="str">
        <f t="shared" si="3"/>
        <v>Implementation</v>
      </c>
      <c r="P30" s="17" t="str">
        <f t="shared" si="4"/>
        <v>Implementation</v>
      </c>
      <c r="Q30" s="17" t="str">
        <f t="shared" si="5"/>
        <v>Implementation</v>
      </c>
      <c r="R30" s="17" t="str">
        <f t="shared" si="6"/>
        <v>Implementation</v>
      </c>
      <c r="S30" s="17" t="str">
        <f t="shared" si="7"/>
        <v>Implementation</v>
      </c>
      <c r="T30" s="23"/>
      <c r="U30" s="17" t="s">
        <v>584</v>
      </c>
      <c r="V30" s="17"/>
      <c r="W30" s="18" t="str">
        <f t="shared" si="16"/>
        <v>&lt;concept id="1023" label="Assessment - group&amp;#xa;Implementation&amp;#xa;1023"/&gt;</v>
      </c>
      <c r="X30" s="18" t="str">
        <f t="shared" ca="1" si="8"/>
        <v>&lt;concept-appearance id="1023" x="8114" y="816" stylesheet-id="group" background-color="252, 229, 205,255" /&gt;</v>
      </c>
      <c r="Y30" s="18">
        <f t="shared" ca="1" si="17"/>
        <v>8114</v>
      </c>
      <c r="Z30" s="18">
        <f t="shared" ca="1" si="18"/>
        <v>816</v>
      </c>
      <c r="AA30" s="18">
        <f t="shared" si="9"/>
        <v>6</v>
      </c>
      <c r="AB30" s="18">
        <f t="shared" si="19"/>
        <v>0</v>
      </c>
      <c r="AC30" s="18">
        <f t="shared" si="10"/>
        <v>1</v>
      </c>
      <c r="AD30" s="18" t="str">
        <f t="shared" si="20"/>
        <v>252, 229, 205,255</v>
      </c>
      <c r="AE30" s="18" t="str">
        <f t="shared" si="21"/>
        <v/>
      </c>
      <c r="AF30" s="18" t="str">
        <f t="shared" si="22"/>
        <v/>
      </c>
      <c r="AG30" s="18" t="str">
        <f t="shared" si="23"/>
        <v/>
      </c>
    </row>
    <row r="31" spans="1:33">
      <c r="A31" s="1" t="s">
        <v>614</v>
      </c>
      <c r="B31" s="21">
        <v>1</v>
      </c>
      <c r="C31" s="17" t="str">
        <f t="shared" si="24"/>
        <v>Assessment</v>
      </c>
      <c r="D31" s="21">
        <v>1</v>
      </c>
      <c r="E31" s="21" t="s">
        <v>272</v>
      </c>
      <c r="F31" s="21">
        <v>1</v>
      </c>
      <c r="G31" s="17" t="str">
        <f t="shared" si="14"/>
        <v/>
      </c>
      <c r="H31" s="22" t="s">
        <v>615</v>
      </c>
      <c r="I31" s="23"/>
      <c r="J31" s="23"/>
      <c r="K31" s="17" t="s">
        <v>613</v>
      </c>
      <c r="L31" s="17" t="str">
        <f t="shared" si="0"/>
        <v>Assessment as an incidental rather&amp;#xa;than a dominating classroom activity</v>
      </c>
      <c r="M31" s="17" t="str">
        <f t="shared" si="15"/>
        <v>Assessment as an incidental rather&amp;#xa;than a dominating classroom activity</v>
      </c>
      <c r="N31" s="17" t="str">
        <f t="shared" si="2"/>
        <v>Assessment as an incidental rather&amp;#xa;than a dominating classroom activity</v>
      </c>
      <c r="O31" s="17" t="str">
        <f t="shared" si="3"/>
        <v>Assessment as an incidental rather&amp;#xa;than a dominating classroom activity</v>
      </c>
      <c r="P31" s="17" t="str">
        <f t="shared" si="4"/>
        <v>Assessment as an incidental rather&amp;#xa;than a dominating classroom activity</v>
      </c>
      <c r="Q31" s="17" t="str">
        <f t="shared" si="5"/>
        <v>Assessment as an incidental rather&amp;#xa;than a dominating classroom activity</v>
      </c>
      <c r="R31" s="17" t="str">
        <f t="shared" si="6"/>
        <v>Assessment as an incidental rather&amp;#xa;than a dominating classroom activity</v>
      </c>
      <c r="S31" s="17" t="str">
        <f t="shared" si="7"/>
        <v>Assessment as an incidental rather&amp;#xa;than a dominating classroom activity</v>
      </c>
      <c r="T31" s="23"/>
      <c r="U31" s="17" t="s">
        <v>584</v>
      </c>
      <c r="V31" s="17"/>
      <c r="W31" s="18" t="str">
        <f t="shared" si="16"/>
        <v>&lt;concept id="1024" label="Assessment - goal-brainstorm&amp;#xa;Assessment as an incidental rather&amp;#xa;than a dominating classroom activity&amp;#xa;1024"/&gt;</v>
      </c>
      <c r="X31" s="18" t="str">
        <f t="shared" ca="1" si="8"/>
        <v>&lt;concept-appearance id="1024" x="9710" y="1452" stylesheet-id="goal-brainstorm" background-color="252, 229, 205,255" /&gt;</v>
      </c>
      <c r="Y31" s="18">
        <f t="shared" ca="1" si="17"/>
        <v>9710</v>
      </c>
      <c r="Z31" s="18">
        <f t="shared" ca="1" si="18"/>
        <v>1452</v>
      </c>
      <c r="AA31" s="18">
        <f t="shared" si="9"/>
        <v>5</v>
      </c>
      <c r="AB31" s="18">
        <f t="shared" si="19"/>
        <v>0</v>
      </c>
      <c r="AC31" s="18">
        <f t="shared" si="10"/>
        <v>1</v>
      </c>
      <c r="AD31" s="18" t="str">
        <f t="shared" si="20"/>
        <v>252, 229, 205,255</v>
      </c>
      <c r="AE31" s="18" t="str">
        <f t="shared" si="21"/>
        <v>&lt;connection id="link-1-1024" from-id="1024" to-id="1023"/&gt;</v>
      </c>
      <c r="AF31" s="18" t="str">
        <f t="shared" si="22"/>
        <v/>
      </c>
      <c r="AG31" s="18" t="str">
        <f t="shared" si="23"/>
        <v/>
      </c>
    </row>
    <row r="32" spans="1:33">
      <c r="A32" s="1" t="s">
        <v>612</v>
      </c>
      <c r="B32" s="21">
        <v>1</v>
      </c>
      <c r="C32" s="17" t="str">
        <f t="shared" si="24"/>
        <v>Assessment</v>
      </c>
      <c r="D32" s="21">
        <v>1</v>
      </c>
      <c r="E32" s="21" t="s">
        <v>272</v>
      </c>
      <c r="F32" s="21">
        <v>1</v>
      </c>
      <c r="G32" s="17" t="str">
        <f t="shared" si="14"/>
        <v/>
      </c>
      <c r="H32" s="22" t="s">
        <v>615</v>
      </c>
      <c r="I32" s="23"/>
      <c r="J32" s="23"/>
      <c r="K32" s="17" t="s">
        <v>611</v>
      </c>
      <c r="L32" s="17" t="str">
        <f t="shared" si="0"/>
        <v>Immediacy of feedback</v>
      </c>
      <c r="M32" s="17" t="str">
        <f t="shared" si="15"/>
        <v>Immediacy of feedback</v>
      </c>
      <c r="N32" s="17" t="str">
        <f t="shared" si="2"/>
        <v>Immediacy of feedback</v>
      </c>
      <c r="O32" s="17" t="str">
        <f t="shared" si="3"/>
        <v>Immediacy of feedback</v>
      </c>
      <c r="P32" s="17" t="str">
        <f t="shared" si="4"/>
        <v>Immediacy of feedback</v>
      </c>
      <c r="Q32" s="17" t="str">
        <f t="shared" si="5"/>
        <v>Immediacy of feedback</v>
      </c>
      <c r="R32" s="17" t="str">
        <f t="shared" si="6"/>
        <v>Immediacy of feedback</v>
      </c>
      <c r="S32" s="17" t="str">
        <f t="shared" si="7"/>
        <v>Immediacy of feedback</v>
      </c>
      <c r="T32" s="23"/>
      <c r="U32" s="17" t="s">
        <v>584</v>
      </c>
      <c r="V32" s="17"/>
      <c r="W32" s="18" t="str">
        <f t="shared" si="16"/>
        <v>&lt;concept id="1025" label="Assessment - goal-brainstorm&amp;#xa;Immediacy of feedback&amp;#xa;1025"/&gt;</v>
      </c>
      <c r="X32" s="18" t="str">
        <f t="shared" ca="1" si="8"/>
        <v>&lt;concept-appearance id="1025" x="9670" y="1813" stylesheet-id="goal-brainstorm" background-color="252, 229, 205,255" /&gt;</v>
      </c>
      <c r="Y32" s="18">
        <f t="shared" ca="1" si="17"/>
        <v>9670</v>
      </c>
      <c r="Z32" s="18">
        <f t="shared" ca="1" si="18"/>
        <v>1813</v>
      </c>
      <c r="AA32" s="18">
        <f t="shared" si="9"/>
        <v>5</v>
      </c>
      <c r="AB32" s="18">
        <f t="shared" si="19"/>
        <v>0</v>
      </c>
      <c r="AC32" s="18">
        <f t="shared" si="10"/>
        <v>1</v>
      </c>
      <c r="AD32" s="18" t="str">
        <f t="shared" si="20"/>
        <v>252, 229, 205,255</v>
      </c>
      <c r="AE32" s="18" t="str">
        <f t="shared" si="21"/>
        <v>&lt;connection id="link-1-1025" from-id="1025" to-id="1023"/&gt;</v>
      </c>
      <c r="AF32" s="18" t="str">
        <f t="shared" si="22"/>
        <v/>
      </c>
      <c r="AG32" s="18" t="str">
        <f t="shared" si="23"/>
        <v/>
      </c>
    </row>
    <row r="33" spans="1:33">
      <c r="A33" s="1" t="s">
        <v>610</v>
      </c>
      <c r="B33" s="21">
        <v>1</v>
      </c>
      <c r="C33" s="17" t="str">
        <f t="shared" si="24"/>
        <v>Assessment</v>
      </c>
      <c r="D33" s="21">
        <v>1</v>
      </c>
      <c r="E33" s="21" t="s">
        <v>272</v>
      </c>
      <c r="F33" s="21">
        <v>1</v>
      </c>
      <c r="G33" s="17" t="str">
        <f t="shared" si="14"/>
        <v/>
      </c>
      <c r="H33" s="22" t="s">
        <v>615</v>
      </c>
      <c r="I33" s="23"/>
      <c r="J33" s="23"/>
      <c r="K33" s="17" t="s">
        <v>187</v>
      </c>
      <c r="L33" s="17" t="str">
        <f t="shared" si="0"/>
        <v>Capture long-term learning</v>
      </c>
      <c r="M33" s="17" t="str">
        <f t="shared" si="15"/>
        <v>Capture long-term learning</v>
      </c>
      <c r="N33" s="17" t="str">
        <f t="shared" si="2"/>
        <v>Capture long-term learning</v>
      </c>
      <c r="O33" s="17" t="str">
        <f t="shared" si="3"/>
        <v>Capture long-term learning</v>
      </c>
      <c r="P33" s="17" t="str">
        <f t="shared" si="4"/>
        <v>Capture long-term learning</v>
      </c>
      <c r="Q33" s="17" t="str">
        <f t="shared" si="5"/>
        <v>Capture long-term learning</v>
      </c>
      <c r="R33" s="17" t="str">
        <f t="shared" si="6"/>
        <v>Capture long-term learning</v>
      </c>
      <c r="S33" s="17" t="str">
        <f t="shared" si="7"/>
        <v>Capture long-term learning</v>
      </c>
      <c r="T33" s="23"/>
      <c r="U33" s="17" t="s">
        <v>584</v>
      </c>
      <c r="V33" s="17"/>
      <c r="W33" s="18" t="str">
        <f t="shared" si="16"/>
        <v>&lt;concept id="1026" label="Assessment - goal-brainstorm&amp;#xa;Capture long-term learning&amp;#xa;1026"/&gt;</v>
      </c>
      <c r="X33" s="18" t="str">
        <f t="shared" ca="1" si="8"/>
        <v>&lt;concept-appearance id="1026" x="9498" y="1199" stylesheet-id="goal-brainstorm" background-color="252, 229, 205,255" /&gt;</v>
      </c>
      <c r="Y33" s="18">
        <f t="shared" ca="1" si="17"/>
        <v>9498</v>
      </c>
      <c r="Z33" s="18">
        <f t="shared" ca="1" si="18"/>
        <v>1199</v>
      </c>
      <c r="AA33" s="18">
        <f t="shared" si="9"/>
        <v>5</v>
      </c>
      <c r="AB33" s="18">
        <f t="shared" si="19"/>
        <v>0</v>
      </c>
      <c r="AC33" s="18">
        <f t="shared" si="10"/>
        <v>1</v>
      </c>
      <c r="AD33" s="18" t="str">
        <f t="shared" si="20"/>
        <v>252, 229, 205,255</v>
      </c>
      <c r="AE33" s="18" t="str">
        <f t="shared" si="21"/>
        <v>&lt;connection id="link-1-1026" from-id="1026" to-id="1023"/&gt;</v>
      </c>
      <c r="AF33" s="18" t="str">
        <f t="shared" si="22"/>
        <v/>
      </c>
      <c r="AG33" s="18" t="str">
        <f t="shared" si="23"/>
        <v/>
      </c>
    </row>
    <row r="34" spans="1:33">
      <c r="A34" s="1" t="s">
        <v>609</v>
      </c>
      <c r="B34" s="21">
        <v>1</v>
      </c>
      <c r="C34" s="17" t="str">
        <f t="shared" si="24"/>
        <v>Assessment</v>
      </c>
      <c r="D34" s="21">
        <v>1</v>
      </c>
      <c r="E34" s="21" t="s">
        <v>272</v>
      </c>
      <c r="F34" s="21">
        <v>1</v>
      </c>
      <c r="G34" s="17" t="str">
        <f t="shared" si="14"/>
        <v/>
      </c>
      <c r="H34" s="22" t="s">
        <v>615</v>
      </c>
      <c r="I34" s="23"/>
      <c r="J34" s="23"/>
      <c r="K34" s="17" t="s">
        <v>608</v>
      </c>
      <c r="L34" s="17" t="str">
        <f t="shared" si="0"/>
        <v>Forms of assessment that describe&amp;#xa;achievement rather than rank learners</v>
      </c>
      <c r="M34" s="17" t="str">
        <f t="shared" si="15"/>
        <v>Forms of assessment that describe&amp;#xa;achievement rather than rank learners</v>
      </c>
      <c r="N34" s="17" t="str">
        <f t="shared" si="2"/>
        <v>Forms of assessment that describe&amp;#xa;achievement rather than rank learners</v>
      </c>
      <c r="O34" s="17" t="str">
        <f t="shared" si="3"/>
        <v>Forms of assessment that describe&amp;#xa;achievement rather than rank learners</v>
      </c>
      <c r="P34" s="17" t="str">
        <f t="shared" si="4"/>
        <v>Forms of assessment that describe&amp;#xa;achievement rather than rank learners</v>
      </c>
      <c r="Q34" s="17" t="str">
        <f t="shared" si="5"/>
        <v>Forms of assessment that describe&amp;#xa;achievement rather than rank learners</v>
      </c>
      <c r="R34" s="17" t="str">
        <f t="shared" si="6"/>
        <v>Forms of assessment that describe&amp;#xa;achievement rather than rank learners</v>
      </c>
      <c r="S34" s="17" t="str">
        <f t="shared" si="7"/>
        <v>Forms of assessment that describe&amp;#xa;achievement rather than rank learners</v>
      </c>
      <c r="T34" s="23"/>
      <c r="U34" s="17" t="s">
        <v>584</v>
      </c>
      <c r="V34" s="17"/>
      <c r="W34" s="18" t="str">
        <f t="shared" si="16"/>
        <v>&lt;concept id="1027" label="Assessment - goal-brainstorm&amp;#xa;Forms of assessment that describe&amp;#xa;achievement rather than rank learners&amp;#xa;1027"/&gt;</v>
      </c>
      <c r="X34" s="18" t="str">
        <f t="shared" ca="1" si="8"/>
        <v>&lt;concept-appearance id="1027" x="9649" y="1332" stylesheet-id="goal-brainstorm" background-color="252, 229, 205,255" /&gt;</v>
      </c>
      <c r="Y34" s="18">
        <f t="shared" ca="1" si="17"/>
        <v>9649</v>
      </c>
      <c r="Z34" s="18">
        <f t="shared" ca="1" si="18"/>
        <v>1332</v>
      </c>
      <c r="AA34" s="18">
        <f t="shared" si="9"/>
        <v>5</v>
      </c>
      <c r="AB34" s="18">
        <f t="shared" si="19"/>
        <v>0</v>
      </c>
      <c r="AC34" s="18">
        <f t="shared" si="10"/>
        <v>1</v>
      </c>
      <c r="AD34" s="18" t="str">
        <f t="shared" si="20"/>
        <v>252, 229, 205,255</v>
      </c>
      <c r="AE34" s="18" t="str">
        <f t="shared" si="21"/>
        <v>&lt;connection id="link-1-1027" from-id="1027" to-id="1023"/&gt;</v>
      </c>
      <c r="AF34" s="18" t="str">
        <f t="shared" si="22"/>
        <v/>
      </c>
      <c r="AG34" s="18" t="str">
        <f t="shared" si="23"/>
        <v/>
      </c>
    </row>
    <row r="35" spans="1:33">
      <c r="A35" s="1" t="s">
        <v>607</v>
      </c>
      <c r="B35" s="21">
        <v>1</v>
      </c>
      <c r="C35" s="17" t="str">
        <f t="shared" si="24"/>
        <v>Assessment</v>
      </c>
      <c r="D35" s="21">
        <v>1</v>
      </c>
      <c r="E35" s="21" t="s">
        <v>272</v>
      </c>
      <c r="F35" s="21">
        <v>1</v>
      </c>
      <c r="G35" s="17" t="str">
        <f t="shared" si="14"/>
        <v/>
      </c>
      <c r="H35" s="22" t="s">
        <v>615</v>
      </c>
      <c r="I35" s="23"/>
      <c r="J35" s="23"/>
      <c r="K35" s="17" t="s">
        <v>606</v>
      </c>
      <c r="L35" s="17" t="str">
        <f t="shared" si="0"/>
        <v>Assigned values</v>
      </c>
      <c r="M35" s="17" t="str">
        <f t="shared" si="15"/>
        <v>Assigned values</v>
      </c>
      <c r="N35" s="17" t="str">
        <f t="shared" si="2"/>
        <v>Assigned values</v>
      </c>
      <c r="O35" s="17" t="str">
        <f t="shared" si="3"/>
        <v>Assigned values</v>
      </c>
      <c r="P35" s="17" t="str">
        <f t="shared" si="4"/>
        <v>Assigned values</v>
      </c>
      <c r="Q35" s="17" t="str">
        <f t="shared" si="5"/>
        <v>Assigned values</v>
      </c>
      <c r="R35" s="17" t="str">
        <f t="shared" si="6"/>
        <v>Assigned values</v>
      </c>
      <c r="S35" s="17" t="str">
        <f t="shared" si="7"/>
        <v>Assigned values</v>
      </c>
      <c r="T35" s="23"/>
      <c r="U35" s="17" t="s">
        <v>584</v>
      </c>
      <c r="V35" s="17"/>
      <c r="W35" s="18" t="str">
        <f t="shared" si="16"/>
        <v>&lt;concept id="1028" label="Assessment - goal-brainstorm&amp;#xa;Assigned values&amp;#xa;1028"/&gt;</v>
      </c>
      <c r="X35" s="18" t="str">
        <f t="shared" ca="1" si="8"/>
        <v>&lt;concept-appearance id="1028" x="8045" y="1583" stylesheet-id="goal-brainstorm" background-color="252, 229, 205,255" /&gt;</v>
      </c>
      <c r="Y35" s="18">
        <f t="shared" ca="1" si="17"/>
        <v>8045</v>
      </c>
      <c r="Z35" s="18">
        <f t="shared" ca="1" si="18"/>
        <v>1583</v>
      </c>
      <c r="AA35" s="18">
        <f t="shared" si="9"/>
        <v>5</v>
      </c>
      <c r="AB35" s="18">
        <f t="shared" si="19"/>
        <v>0</v>
      </c>
      <c r="AC35" s="18">
        <f t="shared" si="10"/>
        <v>1</v>
      </c>
      <c r="AD35" s="18" t="str">
        <f t="shared" si="20"/>
        <v>252, 229, 205,255</v>
      </c>
      <c r="AE35" s="18" t="str">
        <f t="shared" si="21"/>
        <v>&lt;connection id="link-1-1028" from-id="1028" to-id="1023"/&gt;</v>
      </c>
      <c r="AF35" s="18" t="str">
        <f t="shared" si="22"/>
        <v/>
      </c>
      <c r="AG35" s="18" t="str">
        <f t="shared" si="23"/>
        <v/>
      </c>
    </row>
    <row r="36" spans="1:33">
      <c r="A36" s="1" t="s">
        <v>605</v>
      </c>
      <c r="B36" s="21">
        <v>1</v>
      </c>
      <c r="C36" s="17" t="str">
        <f t="shared" si="24"/>
        <v>Assessment</v>
      </c>
      <c r="D36" s="21">
        <v>1</v>
      </c>
      <c r="E36" s="21" t="s">
        <v>272</v>
      </c>
      <c r="F36" s="21">
        <v>1</v>
      </c>
      <c r="G36" s="17" t="str">
        <f t="shared" si="14"/>
        <v/>
      </c>
      <c r="H36" s="22" t="s">
        <v>615</v>
      </c>
      <c r="I36" s="23"/>
      <c r="J36" s="23"/>
      <c r="K36" s="17" t="s">
        <v>425</v>
      </c>
      <c r="L36" s="17" t="str">
        <f t="shared" si="0"/>
        <v>Globally recognised results</v>
      </c>
      <c r="M36" s="17" t="str">
        <f t="shared" si="15"/>
        <v>Globally recognised results</v>
      </c>
      <c r="N36" s="17" t="str">
        <f t="shared" si="2"/>
        <v>Globally recognised results</v>
      </c>
      <c r="O36" s="17" t="str">
        <f t="shared" si="3"/>
        <v>Globally recognised results</v>
      </c>
      <c r="P36" s="17" t="str">
        <f t="shared" si="4"/>
        <v>Globally recognised results</v>
      </c>
      <c r="Q36" s="17" t="str">
        <f t="shared" si="5"/>
        <v>Globally recognised results</v>
      </c>
      <c r="R36" s="17" t="str">
        <f t="shared" si="6"/>
        <v>Globally recognised results</v>
      </c>
      <c r="S36" s="17" t="str">
        <f t="shared" si="7"/>
        <v>Globally recognised results</v>
      </c>
      <c r="T36" s="23"/>
      <c r="U36" s="17" t="s">
        <v>584</v>
      </c>
      <c r="V36" s="17"/>
      <c r="W36" s="18" t="str">
        <f t="shared" si="16"/>
        <v>&lt;concept id="1029" label="Assessment - goal-brainstorm&amp;#xa;Globally recognised results&amp;#xa;1029"/&gt;</v>
      </c>
      <c r="X36" s="18" t="str">
        <f t="shared" ca="1" si="8"/>
        <v>&lt;concept-appearance id="1029" x="8338" y="1204" stylesheet-id="goal-brainstorm" background-color="252, 229, 205,255" /&gt;</v>
      </c>
      <c r="Y36" s="18">
        <f t="shared" ca="1" si="17"/>
        <v>8338</v>
      </c>
      <c r="Z36" s="18">
        <f t="shared" ca="1" si="18"/>
        <v>1204</v>
      </c>
      <c r="AA36" s="18">
        <f t="shared" si="9"/>
        <v>5</v>
      </c>
      <c r="AB36" s="18">
        <f t="shared" si="19"/>
        <v>0</v>
      </c>
      <c r="AC36" s="18">
        <f t="shared" si="10"/>
        <v>1</v>
      </c>
      <c r="AD36" s="18" t="str">
        <f t="shared" si="20"/>
        <v>252, 229, 205,255</v>
      </c>
      <c r="AE36" s="18" t="str">
        <f t="shared" si="21"/>
        <v>&lt;connection id="link-1-1029" from-id="1029" to-id="1023"/&gt;</v>
      </c>
      <c r="AF36" s="18" t="str">
        <f t="shared" si="22"/>
        <v/>
      </c>
      <c r="AG36" s="18" t="str">
        <f t="shared" si="23"/>
        <v/>
      </c>
    </row>
    <row r="37" spans="1:33">
      <c r="A37" s="1" t="s">
        <v>604</v>
      </c>
      <c r="B37" s="21">
        <v>1</v>
      </c>
      <c r="C37" s="17" t="str">
        <f t="shared" si="24"/>
        <v>Assessment</v>
      </c>
      <c r="D37" s="21">
        <v>1</v>
      </c>
      <c r="E37" s="21" t="s">
        <v>272</v>
      </c>
      <c r="F37" s="21">
        <v>1</v>
      </c>
      <c r="G37" s="17" t="str">
        <f t="shared" si="14"/>
        <v/>
      </c>
      <c r="H37" s="22" t="s">
        <v>615</v>
      </c>
      <c r="I37" s="23"/>
      <c r="J37" s="23"/>
      <c r="K37" s="17" t="s">
        <v>603</v>
      </c>
      <c r="L37" s="17" t="str">
        <f t="shared" si="0"/>
        <v>Decide on the basic level limit</v>
      </c>
      <c r="M37" s="17" t="str">
        <f t="shared" si="15"/>
        <v>Decide on the basic level limit</v>
      </c>
      <c r="N37" s="17" t="str">
        <f t="shared" si="2"/>
        <v>Decide on the basic level limit</v>
      </c>
      <c r="O37" s="17" t="str">
        <f t="shared" si="3"/>
        <v>Decide on the basic level limit</v>
      </c>
      <c r="P37" s="17" t="str">
        <f t="shared" si="4"/>
        <v>Decide on the basic level limit</v>
      </c>
      <c r="Q37" s="17" t="str">
        <f t="shared" si="5"/>
        <v>Decide on the basic level limit</v>
      </c>
      <c r="R37" s="17" t="str">
        <f t="shared" si="6"/>
        <v>Decide on the basic level limit</v>
      </c>
      <c r="S37" s="17" t="str">
        <f t="shared" si="7"/>
        <v>Decide on the basic level limit</v>
      </c>
      <c r="T37" s="23"/>
      <c r="U37" s="17" t="s">
        <v>584</v>
      </c>
      <c r="V37" s="17"/>
      <c r="W37" s="18" t="str">
        <f t="shared" si="16"/>
        <v>&lt;concept id="1030" label="Assessment - goal-brainstorm&amp;#xa;Decide on the basic level limit&amp;#xa;1030"/&gt;</v>
      </c>
      <c r="X37" s="18" t="str">
        <f t="shared" ca="1" si="8"/>
        <v>&lt;concept-appearance id="1030" x="9986" y="1587" stylesheet-id="goal-brainstorm" background-color="252, 229, 205,255" /&gt;</v>
      </c>
      <c r="Y37" s="18">
        <f t="shared" ca="1" si="17"/>
        <v>9986</v>
      </c>
      <c r="Z37" s="18">
        <f t="shared" ca="1" si="18"/>
        <v>1587</v>
      </c>
      <c r="AA37" s="18">
        <f t="shared" si="9"/>
        <v>5</v>
      </c>
      <c r="AB37" s="18">
        <f t="shared" si="19"/>
        <v>0</v>
      </c>
      <c r="AC37" s="18">
        <f t="shared" si="10"/>
        <v>1</v>
      </c>
      <c r="AD37" s="18" t="str">
        <f t="shared" si="20"/>
        <v>252, 229, 205,255</v>
      </c>
      <c r="AE37" s="18" t="str">
        <f t="shared" si="21"/>
        <v>&lt;connection id="link-1-1030" from-id="1030" to-id="1023"/&gt;</v>
      </c>
      <c r="AF37" s="18" t="str">
        <f t="shared" si="22"/>
        <v/>
      </c>
      <c r="AG37" s="18" t="str">
        <f t="shared" si="23"/>
        <v/>
      </c>
    </row>
    <row r="38" spans="1:33">
      <c r="A38" s="1" t="s">
        <v>602</v>
      </c>
      <c r="B38" s="21">
        <v>1</v>
      </c>
      <c r="C38" s="17" t="str">
        <f t="shared" si="24"/>
        <v>Assessment</v>
      </c>
      <c r="D38" s="21">
        <v>1</v>
      </c>
      <c r="E38" s="21" t="s">
        <v>272</v>
      </c>
      <c r="F38" s="21">
        <v>1</v>
      </c>
      <c r="G38" s="17" t="str">
        <f t="shared" si="14"/>
        <v/>
      </c>
      <c r="H38" s="22" t="s">
        <v>615</v>
      </c>
      <c r="I38" s="23"/>
      <c r="J38" s="23"/>
      <c r="K38" s="17" t="s">
        <v>601</v>
      </c>
      <c r="L38" s="17" t="str">
        <f t="shared" si="0"/>
        <v>Appraisal transparency - what does&amp;#xa;this all mean?</v>
      </c>
      <c r="M38" s="17" t="str">
        <f t="shared" si="15"/>
        <v>Appraisal transparency - what does&amp;#xa;this all mean?</v>
      </c>
      <c r="N38" s="17" t="str">
        <f t="shared" si="2"/>
        <v>Appraisal transparency - what does&amp;#xa;this all mean?</v>
      </c>
      <c r="O38" s="17" t="str">
        <f t="shared" si="3"/>
        <v>Appraisal transparency - what does&amp;#xa;this all mean?</v>
      </c>
      <c r="P38" s="17" t="str">
        <f t="shared" si="4"/>
        <v>Appraisal transparency - what does&amp;#xa;this all mean?</v>
      </c>
      <c r="Q38" s="17" t="str">
        <f t="shared" si="5"/>
        <v>Appraisal transparency - what does&amp;#xa;this all mean?</v>
      </c>
      <c r="R38" s="17" t="str">
        <f t="shared" si="6"/>
        <v>Appraisal transparency - what does&amp;#xa;this all mean?</v>
      </c>
      <c r="S38" s="17" t="str">
        <f t="shared" si="7"/>
        <v>Appraisal transparency - what does&amp;#xa;this all mean?</v>
      </c>
      <c r="T38" s="23"/>
      <c r="U38" s="17" t="s">
        <v>584</v>
      </c>
      <c r="V38" s="17"/>
      <c r="W38" s="18" t="str">
        <f t="shared" si="16"/>
        <v>&lt;concept id="1031" label="Assessment - goal-brainstorm&amp;#xa;Appraisal transparency - what does&amp;#xa;this all mean?&amp;#xa;1031"/&gt;</v>
      </c>
      <c r="X38" s="18" t="str">
        <f t="shared" ca="1" si="8"/>
        <v>&lt;concept-appearance id="1031" x="9402" y="1655" stylesheet-id="goal-brainstorm" background-color="252, 229, 205,255" /&gt;</v>
      </c>
      <c r="Y38" s="18">
        <f t="shared" ca="1" si="17"/>
        <v>9402</v>
      </c>
      <c r="Z38" s="18">
        <f t="shared" ca="1" si="18"/>
        <v>1655</v>
      </c>
      <c r="AA38" s="18">
        <f t="shared" si="9"/>
        <v>5</v>
      </c>
      <c r="AB38" s="18">
        <f t="shared" si="19"/>
        <v>0</v>
      </c>
      <c r="AC38" s="18">
        <f t="shared" si="10"/>
        <v>1</v>
      </c>
      <c r="AD38" s="18" t="str">
        <f t="shared" si="20"/>
        <v>252, 229, 205,255</v>
      </c>
      <c r="AE38" s="18" t="str">
        <f t="shared" si="21"/>
        <v>&lt;connection id="link-1-1031" from-id="1031" to-id="1023"/&gt;</v>
      </c>
      <c r="AF38" s="18" t="str">
        <f t="shared" si="22"/>
        <v/>
      </c>
      <c r="AG38" s="18" t="str">
        <f t="shared" si="23"/>
        <v/>
      </c>
    </row>
    <row r="39" spans="1:33">
      <c r="A39" s="1" t="s">
        <v>600</v>
      </c>
      <c r="B39" s="21">
        <v>1</v>
      </c>
      <c r="C39" s="17" t="str">
        <f t="shared" si="24"/>
        <v>Assessment</v>
      </c>
      <c r="D39" s="21">
        <v>1</v>
      </c>
      <c r="E39" s="21" t="s">
        <v>272</v>
      </c>
      <c r="F39" s="21">
        <v>1</v>
      </c>
      <c r="G39" s="17" t="str">
        <f t="shared" si="14"/>
        <v/>
      </c>
      <c r="H39" s="22" t="s">
        <v>615</v>
      </c>
      <c r="I39" s="23"/>
      <c r="J39" s="23"/>
      <c r="K39" s="17" t="s">
        <v>599</v>
      </c>
      <c r="L39" s="17" t="str">
        <f t="shared" si="0"/>
        <v>Specified and differentiated areas</v>
      </c>
      <c r="M39" s="17" t="str">
        <f t="shared" si="15"/>
        <v>Specified and differentiated areas</v>
      </c>
      <c r="N39" s="17" t="str">
        <f t="shared" si="2"/>
        <v>Specified and differentiated areas</v>
      </c>
      <c r="O39" s="17" t="str">
        <f t="shared" si="3"/>
        <v>Specified and differentiated areas</v>
      </c>
      <c r="P39" s="17" t="str">
        <f t="shared" si="4"/>
        <v>Specified and differentiated areas</v>
      </c>
      <c r="Q39" s="17" t="str">
        <f t="shared" si="5"/>
        <v>Specified and differentiated areas</v>
      </c>
      <c r="R39" s="17" t="str">
        <f t="shared" si="6"/>
        <v>Specified and differentiated areas</v>
      </c>
      <c r="S39" s="17" t="str">
        <f t="shared" si="7"/>
        <v>Specified and differentiated areas</v>
      </c>
      <c r="T39" s="23"/>
      <c r="U39" s="17" t="s">
        <v>584</v>
      </c>
      <c r="V39" s="17"/>
      <c r="W39" s="18" t="str">
        <f t="shared" si="16"/>
        <v>&lt;concept id="1032" label="Assessment - goal-brainstorm&amp;#xa;Specified and differentiated areas&amp;#xa;1032"/&gt;</v>
      </c>
      <c r="X39" s="18" t="str">
        <f t="shared" ca="1" si="8"/>
        <v>&lt;concept-appearance id="1032" x="9534" y="1809" stylesheet-id="goal-brainstorm" background-color="252, 229, 205,255" /&gt;</v>
      </c>
      <c r="Y39" s="18">
        <f t="shared" ca="1" si="17"/>
        <v>9534</v>
      </c>
      <c r="Z39" s="18">
        <f t="shared" ca="1" si="18"/>
        <v>1809</v>
      </c>
      <c r="AA39" s="18">
        <f t="shared" si="9"/>
        <v>5</v>
      </c>
      <c r="AB39" s="18">
        <f t="shared" si="19"/>
        <v>0</v>
      </c>
      <c r="AC39" s="18">
        <f t="shared" si="10"/>
        <v>1</v>
      </c>
      <c r="AD39" s="18" t="str">
        <f t="shared" si="20"/>
        <v>252, 229, 205,255</v>
      </c>
      <c r="AE39" s="18" t="str">
        <f t="shared" si="21"/>
        <v>&lt;connection id="link-1-1032" from-id="1032" to-id="1023"/&gt;</v>
      </c>
      <c r="AF39" s="18" t="str">
        <f t="shared" si="22"/>
        <v/>
      </c>
      <c r="AG39" s="18" t="str">
        <f t="shared" si="23"/>
        <v/>
      </c>
    </row>
    <row r="40" spans="1:33">
      <c r="A40" s="1" t="s">
        <v>598</v>
      </c>
      <c r="B40" s="21">
        <v>1</v>
      </c>
      <c r="C40" s="17" t="str">
        <f t="shared" ref="C40:C71" si="25">IF((B40=1),"Assessment",IF((B40=2),"Stakeholder Engagement",IF((B40=3),"Learning to be a changemaker",IF((B40=4),"The creative learning environment",IF((B40=5),"The adaptive school","")))))</f>
        <v>Assessment</v>
      </c>
      <c r="D40" s="21">
        <v>1</v>
      </c>
      <c r="E40" s="21" t="s">
        <v>272</v>
      </c>
      <c r="F40" s="21">
        <v>1</v>
      </c>
      <c r="G40" s="17" t="str">
        <f t="shared" si="14"/>
        <v/>
      </c>
      <c r="H40" s="22" t="s">
        <v>615</v>
      </c>
      <c r="I40" s="23"/>
      <c r="J40" s="23"/>
      <c r="K40" s="17" t="s">
        <v>581</v>
      </c>
      <c r="L40" s="17" t="str">
        <f t="shared" si="0"/>
        <v>Society Perspective</v>
      </c>
      <c r="M40" s="17" t="str">
        <f t="shared" si="15"/>
        <v>Society Perspective</v>
      </c>
      <c r="N40" s="17" t="str">
        <f t="shared" si="2"/>
        <v>Society Perspective</v>
      </c>
      <c r="O40" s="17" t="str">
        <f t="shared" si="3"/>
        <v>Society Perspective</v>
      </c>
      <c r="P40" s="17" t="str">
        <f t="shared" si="4"/>
        <v>Society Perspective</v>
      </c>
      <c r="Q40" s="17" t="str">
        <f t="shared" si="5"/>
        <v>Society Perspective</v>
      </c>
      <c r="R40" s="17" t="str">
        <f t="shared" si="6"/>
        <v>Society Perspective</v>
      </c>
      <c r="S40" s="17" t="str">
        <f t="shared" si="7"/>
        <v>Society Perspective</v>
      </c>
      <c r="T40" s="23"/>
      <c r="U40" s="17" t="s">
        <v>581</v>
      </c>
      <c r="V40" s="17"/>
      <c r="W40" s="18" t="str">
        <f t="shared" si="16"/>
        <v>&lt;concept id="1033" label="Assessment - goal-brainstorm&amp;#xa;Society Perspective&amp;#xa;1033"/&gt;</v>
      </c>
      <c r="X40" s="18" t="str">
        <f t="shared" ca="1" si="8"/>
        <v>&lt;concept-appearance id="1033" x="9050" y="1735" stylesheet-id="goal-brainstorm" background-color="252, 229, 205,255" /&gt;</v>
      </c>
      <c r="Y40" s="18">
        <f t="shared" ca="1" si="17"/>
        <v>9050</v>
      </c>
      <c r="Z40" s="18">
        <f t="shared" ca="1" si="18"/>
        <v>1735</v>
      </c>
      <c r="AA40" s="18">
        <f t="shared" si="9"/>
        <v>5</v>
      </c>
      <c r="AB40" s="18">
        <f t="shared" si="19"/>
        <v>0</v>
      </c>
      <c r="AC40" s="18">
        <f t="shared" si="10"/>
        <v>1</v>
      </c>
      <c r="AD40" s="18" t="str">
        <f t="shared" si="20"/>
        <v>252, 229, 205,255</v>
      </c>
      <c r="AE40" s="18" t="str">
        <f t="shared" si="21"/>
        <v>&lt;connection id="link-1-1033" from-id="1033" to-id="1023"/&gt;</v>
      </c>
      <c r="AF40" s="18" t="str">
        <f t="shared" si="22"/>
        <v/>
      </c>
      <c r="AG40" s="18" t="str">
        <f t="shared" si="23"/>
        <v/>
      </c>
    </row>
    <row r="41" spans="1:33">
      <c r="A41" s="1" t="s">
        <v>597</v>
      </c>
      <c r="B41" s="21">
        <v>1</v>
      </c>
      <c r="C41" s="17" t="str">
        <f t="shared" si="25"/>
        <v>Assessment</v>
      </c>
      <c r="D41" s="21">
        <v>1</v>
      </c>
      <c r="E41" s="21" t="s">
        <v>272</v>
      </c>
      <c r="F41" s="21">
        <v>1</v>
      </c>
      <c r="G41" s="17" t="str">
        <f t="shared" si="14"/>
        <v/>
      </c>
      <c r="H41" s="22" t="s">
        <v>615</v>
      </c>
      <c r="I41" s="23"/>
      <c r="J41" s="23"/>
      <c r="K41" s="17" t="s">
        <v>596</v>
      </c>
      <c r="L41" s="17" t="str">
        <f t="shared" si="0"/>
        <v>Create feedback online</v>
      </c>
      <c r="M41" s="17" t="str">
        <f t="shared" si="15"/>
        <v>Create feedback online</v>
      </c>
      <c r="N41" s="17" t="str">
        <f t="shared" si="2"/>
        <v>Create feedback online</v>
      </c>
      <c r="O41" s="17" t="str">
        <f t="shared" si="3"/>
        <v>Create feedback online</v>
      </c>
      <c r="P41" s="17" t="str">
        <f t="shared" si="4"/>
        <v>Create feedback online</v>
      </c>
      <c r="Q41" s="17" t="str">
        <f t="shared" si="5"/>
        <v>Create feedback online</v>
      </c>
      <c r="R41" s="17" t="str">
        <f t="shared" si="6"/>
        <v>Create feedback online</v>
      </c>
      <c r="S41" s="17" t="str">
        <f t="shared" si="7"/>
        <v>Create feedback online</v>
      </c>
      <c r="T41" s="23"/>
      <c r="U41" s="17" t="s">
        <v>581</v>
      </c>
      <c r="V41" s="17" t="s">
        <v>584</v>
      </c>
      <c r="W41" s="18" t="str">
        <f t="shared" si="16"/>
        <v>&lt;concept id="1034" label="Assessment - goal-brainstorm&amp;#xa;Create feedback online&amp;#xa;1034"/&gt;</v>
      </c>
      <c r="X41" s="18" t="str">
        <f t="shared" ca="1" si="8"/>
        <v>&lt;concept-appearance id="1034" x="8521" y="1473" stylesheet-id="goal-brainstorm" background-color="252, 229, 205,255" /&gt;</v>
      </c>
      <c r="Y41" s="18">
        <f t="shared" ca="1" si="17"/>
        <v>8521</v>
      </c>
      <c r="Z41" s="18">
        <f t="shared" ca="1" si="18"/>
        <v>1473</v>
      </c>
      <c r="AA41" s="18">
        <f t="shared" si="9"/>
        <v>5</v>
      </c>
      <c r="AB41" s="18">
        <f t="shared" si="19"/>
        <v>0</v>
      </c>
      <c r="AC41" s="18">
        <f t="shared" si="10"/>
        <v>1</v>
      </c>
      <c r="AD41" s="18" t="str">
        <f t="shared" si="20"/>
        <v>252, 229, 205,255</v>
      </c>
      <c r="AE41" s="18" t="str">
        <f t="shared" si="21"/>
        <v>&lt;connection id="link-1-1034" from-id="1034" to-id="1023"/&gt;</v>
      </c>
      <c r="AF41" s="18" t="str">
        <f t="shared" si="22"/>
        <v/>
      </c>
      <c r="AG41" s="18" t="str">
        <f t="shared" si="23"/>
        <v/>
      </c>
    </row>
    <row r="42" spans="1:33">
      <c r="A42" s="1" t="s">
        <v>595</v>
      </c>
      <c r="B42" s="21">
        <v>1</v>
      </c>
      <c r="C42" s="17" t="str">
        <f t="shared" si="25"/>
        <v>Assessment</v>
      </c>
      <c r="D42" s="21">
        <v>2</v>
      </c>
      <c r="E42" s="21" t="s">
        <v>317</v>
      </c>
      <c r="F42" s="21">
        <v>4</v>
      </c>
      <c r="G42" s="17" t="str">
        <f t="shared" si="14"/>
        <v>The creative learning environment</v>
      </c>
      <c r="H42" s="22">
        <v>1034</v>
      </c>
      <c r="I42" s="23"/>
      <c r="J42" s="23"/>
      <c r="K42" s="17" t="s">
        <v>594</v>
      </c>
      <c r="L42" s="17" t="str">
        <f t="shared" si="0"/>
        <v>Social collaborative networks enable&amp;#xa;/ support peer feedback and assessment</v>
      </c>
      <c r="M42" s="17" t="str">
        <f t="shared" si="15"/>
        <v>Social collaborative networks enable&amp;#xa;/ support peer feedback and&amp;#xa;assessment</v>
      </c>
      <c r="N42" s="17" t="str">
        <f t="shared" si="2"/>
        <v>Social collaborative networks enable&amp;#xa;/ support peer feedback and&amp;#xa;assessment</v>
      </c>
      <c r="O42" s="17" t="str">
        <f t="shared" si="3"/>
        <v>Social collaborative networks enable&amp;#xa;/ support peer feedback and&amp;#xa;assessment</v>
      </c>
      <c r="P42" s="17" t="str">
        <f t="shared" si="4"/>
        <v>Social collaborative networks enable&amp;#xa;/ support peer feedback and&amp;#xa;assessment</v>
      </c>
      <c r="Q42" s="17" t="str">
        <f t="shared" si="5"/>
        <v>Social collaborative networks enable&amp;#xa;/ support peer feedback and&amp;#xa;assessment</v>
      </c>
      <c r="R42" s="17" t="str">
        <f t="shared" si="6"/>
        <v>Social collaborative networks enable&amp;#xa;/ support peer feedback and&amp;#xa;assessment</v>
      </c>
      <c r="S42" s="17" t="str">
        <f t="shared" si="7"/>
        <v>Social collaborative networks enable&amp;#xa;/ support peer feedback and&amp;#xa;assessment</v>
      </c>
      <c r="T42" s="23"/>
      <c r="U42" s="17" t="s">
        <v>581</v>
      </c>
      <c r="V42" s="17" t="s">
        <v>584</v>
      </c>
      <c r="W42" s="18" t="str">
        <f t="shared" si="16"/>
        <v>&lt;concept id="1035" label="Assessment - connection from The creative learning environment&amp;#xa;Social collaborative networks enable&amp;#xa;/ support peer feedback and&amp;#xa;assessment&amp;#xa;1035"/&gt;</v>
      </c>
      <c r="X42" s="18" t="str">
        <f t="shared" ca="1" si="8"/>
        <v>&lt;concept-appearance id="1035" x="8595" y="1569" stylesheet-id="connection" background-color="207, 226, 243,255" /&gt;</v>
      </c>
      <c r="Y42" s="18">
        <f t="shared" ca="1" si="17"/>
        <v>8595</v>
      </c>
      <c r="Z42" s="18">
        <f t="shared" ca="1" si="18"/>
        <v>1569</v>
      </c>
      <c r="AA42" s="18">
        <f t="shared" si="9"/>
        <v>0</v>
      </c>
      <c r="AB42" s="18">
        <f t="shared" si="19"/>
        <v>0</v>
      </c>
      <c r="AC42" s="18">
        <f t="shared" si="10"/>
        <v>4</v>
      </c>
      <c r="AD42" s="18" t="str">
        <f t="shared" si="20"/>
        <v>207, 226, 243,255</v>
      </c>
      <c r="AE42" s="18" t="str">
        <f t="shared" si="21"/>
        <v>&lt;connection id="link-1-1035" from-id="1035" to-id="1034"/&gt;</v>
      </c>
      <c r="AF42" s="18" t="str">
        <f t="shared" si="22"/>
        <v/>
      </c>
      <c r="AG42" s="18" t="str">
        <f t="shared" si="23"/>
        <v/>
      </c>
    </row>
    <row r="43" spans="1:33">
      <c r="A43" s="1" t="s">
        <v>593</v>
      </c>
      <c r="B43" s="21">
        <v>1</v>
      </c>
      <c r="C43" s="17" t="str">
        <f t="shared" si="25"/>
        <v>Assessment</v>
      </c>
      <c r="D43" s="21">
        <v>1</v>
      </c>
      <c r="E43" s="21" t="s">
        <v>272</v>
      </c>
      <c r="F43" s="21">
        <v>1</v>
      </c>
      <c r="G43" s="17" t="str">
        <f t="shared" si="14"/>
        <v/>
      </c>
      <c r="H43" s="22" t="s">
        <v>615</v>
      </c>
      <c r="I43" s="23"/>
      <c r="J43" s="23"/>
      <c r="K43" s="17" t="s">
        <v>592</v>
      </c>
      <c r="L43" s="17" t="str">
        <f t="shared" si="0"/>
        <v>Supportive appraisal</v>
      </c>
      <c r="M43" s="17" t="str">
        <f t="shared" si="15"/>
        <v>Supportive appraisal</v>
      </c>
      <c r="N43" s="17" t="str">
        <f t="shared" si="2"/>
        <v>Supportive appraisal</v>
      </c>
      <c r="O43" s="17" t="str">
        <f t="shared" si="3"/>
        <v>Supportive appraisal</v>
      </c>
      <c r="P43" s="17" t="str">
        <f t="shared" si="4"/>
        <v>Supportive appraisal</v>
      </c>
      <c r="Q43" s="17" t="str">
        <f t="shared" si="5"/>
        <v>Supportive appraisal</v>
      </c>
      <c r="R43" s="17" t="str">
        <f t="shared" si="6"/>
        <v>Supportive appraisal</v>
      </c>
      <c r="S43" s="17" t="str">
        <f t="shared" si="7"/>
        <v>Supportive appraisal</v>
      </c>
      <c r="T43" s="23"/>
      <c r="U43" s="17" t="s">
        <v>581</v>
      </c>
      <c r="V43" s="17" t="s">
        <v>584</v>
      </c>
      <c r="W43" s="18" t="str">
        <f t="shared" si="16"/>
        <v>&lt;concept id="1036" label="Assessment - goal-brainstorm&amp;#xa;Supportive appraisal&amp;#xa;1036"/&gt;</v>
      </c>
      <c r="X43" s="18" t="str">
        <f t="shared" ca="1" si="8"/>
        <v>&lt;concept-appearance id="1036" x="9709" y="1235" stylesheet-id="goal-brainstorm" background-color="252, 229, 205,255" /&gt;</v>
      </c>
      <c r="Y43" s="18">
        <f t="shared" ca="1" si="17"/>
        <v>9709</v>
      </c>
      <c r="Z43" s="18">
        <f t="shared" ca="1" si="18"/>
        <v>1235</v>
      </c>
      <c r="AA43" s="18">
        <f t="shared" si="9"/>
        <v>5</v>
      </c>
      <c r="AB43" s="18">
        <f t="shared" si="19"/>
        <v>0</v>
      </c>
      <c r="AC43" s="18">
        <f t="shared" si="10"/>
        <v>1</v>
      </c>
      <c r="AD43" s="18" t="str">
        <f t="shared" si="20"/>
        <v>252, 229, 205,255</v>
      </c>
      <c r="AE43" s="18" t="str">
        <f t="shared" si="21"/>
        <v>&lt;connection id="link-1-1036" from-id="1036" to-id="1023"/&gt;</v>
      </c>
      <c r="AF43" s="18" t="str">
        <f t="shared" si="22"/>
        <v/>
      </c>
      <c r="AG43" s="18" t="str">
        <f t="shared" si="23"/>
        <v/>
      </c>
    </row>
    <row r="44" spans="1:33">
      <c r="A44" s="1" t="s">
        <v>591</v>
      </c>
      <c r="B44" s="21">
        <v>1</v>
      </c>
      <c r="C44" s="17" t="str">
        <f t="shared" si="25"/>
        <v>Assessment</v>
      </c>
      <c r="D44" s="21">
        <v>1</v>
      </c>
      <c r="E44" s="21" t="s">
        <v>272</v>
      </c>
      <c r="F44" s="21">
        <v>1</v>
      </c>
      <c r="G44" s="17" t="str">
        <f t="shared" si="14"/>
        <v/>
      </c>
      <c r="H44" s="22" t="s">
        <v>615</v>
      </c>
      <c r="I44" s="23"/>
      <c r="J44" s="23"/>
      <c r="K44" s="17" t="s">
        <v>590</v>
      </c>
      <c r="L44" s="17" t="str">
        <f t="shared" si="0"/>
        <v>Keep appraisal human</v>
      </c>
      <c r="M44" s="17" t="str">
        <f t="shared" si="15"/>
        <v>Keep appraisal human</v>
      </c>
      <c r="N44" s="17" t="str">
        <f t="shared" si="2"/>
        <v>Keep appraisal human</v>
      </c>
      <c r="O44" s="17" t="str">
        <f t="shared" si="3"/>
        <v>Keep appraisal human</v>
      </c>
      <c r="P44" s="17" t="str">
        <f t="shared" si="4"/>
        <v>Keep appraisal human</v>
      </c>
      <c r="Q44" s="17" t="str">
        <f t="shared" si="5"/>
        <v>Keep appraisal human</v>
      </c>
      <c r="R44" s="17" t="str">
        <f t="shared" si="6"/>
        <v>Keep appraisal human</v>
      </c>
      <c r="S44" s="17" t="str">
        <f t="shared" si="7"/>
        <v>Keep appraisal human</v>
      </c>
      <c r="T44" s="23"/>
      <c r="U44" s="17" t="s">
        <v>581</v>
      </c>
      <c r="V44" s="17" t="s">
        <v>584</v>
      </c>
      <c r="W44" s="18" t="str">
        <f t="shared" si="16"/>
        <v>&lt;concept id="1037" label="Assessment - goal-brainstorm&amp;#xa;Keep appraisal human&amp;#xa;1037"/&gt;</v>
      </c>
      <c r="X44" s="18" t="str">
        <f t="shared" ca="1" si="8"/>
        <v>&lt;concept-appearance id="1037" x="8032" y="1254" stylesheet-id="goal-brainstorm" background-color="252, 229, 205,255" /&gt;</v>
      </c>
      <c r="Y44" s="18">
        <f t="shared" ca="1" si="17"/>
        <v>8032</v>
      </c>
      <c r="Z44" s="18">
        <f t="shared" ca="1" si="18"/>
        <v>1254</v>
      </c>
      <c r="AA44" s="18">
        <f t="shared" si="9"/>
        <v>5</v>
      </c>
      <c r="AB44" s="18">
        <f t="shared" si="19"/>
        <v>0</v>
      </c>
      <c r="AC44" s="18">
        <f t="shared" si="10"/>
        <v>1</v>
      </c>
      <c r="AD44" s="18" t="str">
        <f t="shared" si="20"/>
        <v>252, 229, 205,255</v>
      </c>
      <c r="AE44" s="18" t="str">
        <f t="shared" si="21"/>
        <v>&lt;connection id="link-1-1037" from-id="1037" to-id="1023"/&gt;</v>
      </c>
      <c r="AF44" s="18" t="str">
        <f t="shared" si="22"/>
        <v/>
      </c>
      <c r="AG44" s="18" t="str">
        <f t="shared" si="23"/>
        <v/>
      </c>
    </row>
    <row r="45" spans="1:33">
      <c r="A45" s="1" t="s">
        <v>589</v>
      </c>
      <c r="B45" s="21">
        <v>1</v>
      </c>
      <c r="C45" s="17" t="str">
        <f t="shared" si="25"/>
        <v>Assessment</v>
      </c>
      <c r="D45" s="21">
        <v>1</v>
      </c>
      <c r="E45" s="21" t="s">
        <v>272</v>
      </c>
      <c r="F45" s="21">
        <v>1</v>
      </c>
      <c r="G45" s="17" t="str">
        <f t="shared" si="14"/>
        <v/>
      </c>
      <c r="H45" s="22" t="s">
        <v>615</v>
      </c>
      <c r="I45" s="23"/>
      <c r="J45" s="23"/>
      <c r="K45" s="17" t="s">
        <v>670</v>
      </c>
      <c r="L45" s="17" t="str">
        <f t="shared" si="0"/>
        <v>Keep privacy! No &amp;quot;abuse&amp;quot;</v>
      </c>
      <c r="M45" s="17" t="str">
        <f t="shared" si="15"/>
        <v>Keep privacy! No &amp;quot;abuse&amp;quot;</v>
      </c>
      <c r="N45" s="17" t="str">
        <f t="shared" si="2"/>
        <v>Keep privacy! No &amp;quot;abuse&amp;quot;</v>
      </c>
      <c r="O45" s="17" t="str">
        <f t="shared" si="3"/>
        <v>Keep privacy! No &amp;quot;abuse&amp;quot;</v>
      </c>
      <c r="P45" s="17" t="str">
        <f t="shared" si="4"/>
        <v>Keep privacy! No &amp;quot;abuse&amp;quot;</v>
      </c>
      <c r="Q45" s="17" t="str">
        <f t="shared" si="5"/>
        <v>Keep privacy! No &amp;quot;abuse&amp;quot;</v>
      </c>
      <c r="R45" s="17" t="str">
        <f t="shared" si="6"/>
        <v>Keep privacy! No &amp;quot;abuse&amp;quot;</v>
      </c>
      <c r="S45" s="17" t="str">
        <f t="shared" si="7"/>
        <v>Keep privacy! No &amp;quot;abuse&amp;quot;</v>
      </c>
      <c r="T45" s="23"/>
      <c r="U45" s="17" t="s">
        <v>581</v>
      </c>
      <c r="V45" s="17" t="s">
        <v>584</v>
      </c>
      <c r="W45" s="18" t="str">
        <f t="shared" si="16"/>
        <v>&lt;concept id="1038" label="Assessment - goal-brainstorm&amp;#xa;Keep privacy! No &amp;quot;abuse&amp;quot;&amp;#xa;1038"/&gt;</v>
      </c>
      <c r="X45" s="18" t="str">
        <f t="shared" ca="1" si="8"/>
        <v>&lt;concept-appearance id="1038" x="8047" y="1743" stylesheet-id="goal-brainstorm" background-color="252, 229, 205,255" /&gt;</v>
      </c>
      <c r="Y45" s="18">
        <f t="shared" ca="1" si="17"/>
        <v>8047</v>
      </c>
      <c r="Z45" s="18">
        <f t="shared" ca="1" si="18"/>
        <v>1743</v>
      </c>
      <c r="AA45" s="18">
        <f t="shared" si="9"/>
        <v>5</v>
      </c>
      <c r="AB45" s="18">
        <f t="shared" si="19"/>
        <v>0</v>
      </c>
      <c r="AC45" s="18">
        <f t="shared" si="10"/>
        <v>1</v>
      </c>
      <c r="AD45" s="18" t="str">
        <f t="shared" si="20"/>
        <v>252, 229, 205,255</v>
      </c>
      <c r="AE45" s="18" t="str">
        <f t="shared" si="21"/>
        <v>&lt;connection id="link-1-1038" from-id="1038" to-id="1023"/&gt;</v>
      </c>
      <c r="AF45" s="18" t="str">
        <f t="shared" si="22"/>
        <v/>
      </c>
      <c r="AG45" s="18" t="str">
        <f t="shared" si="23"/>
        <v/>
      </c>
    </row>
    <row r="46" spans="1:33">
      <c r="A46" s="1" t="s">
        <v>588</v>
      </c>
      <c r="B46" s="21">
        <v>1</v>
      </c>
      <c r="C46" s="17" t="str">
        <f t="shared" si="25"/>
        <v>Assessment</v>
      </c>
      <c r="D46" s="21">
        <v>1</v>
      </c>
      <c r="E46" s="21" t="s">
        <v>272</v>
      </c>
      <c r="F46" s="21">
        <v>1</v>
      </c>
      <c r="G46" s="17" t="str">
        <f t="shared" si="14"/>
        <v/>
      </c>
      <c r="H46" s="22" t="s">
        <v>615</v>
      </c>
      <c r="I46" s="23"/>
      <c r="J46" s="23"/>
      <c r="K46" s="17" t="s">
        <v>587</v>
      </c>
      <c r="L46" s="17" t="str">
        <f t="shared" si="0"/>
        <v>Assessment as information not punisher</v>
      </c>
      <c r="M46" s="17" t="str">
        <f t="shared" si="15"/>
        <v>Assessment as information not punisher</v>
      </c>
      <c r="N46" s="17" t="str">
        <f t="shared" si="2"/>
        <v>Assessment as information not punisher</v>
      </c>
      <c r="O46" s="17" t="str">
        <f t="shared" si="3"/>
        <v>Assessment as information not punisher</v>
      </c>
      <c r="P46" s="17" t="str">
        <f t="shared" si="4"/>
        <v>Assessment as information not punisher</v>
      </c>
      <c r="Q46" s="17" t="str">
        <f t="shared" si="5"/>
        <v>Assessment as information not punisher</v>
      </c>
      <c r="R46" s="17" t="str">
        <f t="shared" si="6"/>
        <v>Assessment as information not punisher</v>
      </c>
      <c r="S46" s="17" t="str">
        <f t="shared" si="7"/>
        <v>Assessment as information not punisher</v>
      </c>
      <c r="T46" s="23"/>
      <c r="U46" s="17" t="s">
        <v>581</v>
      </c>
      <c r="V46" s="17" t="s">
        <v>584</v>
      </c>
      <c r="W46" s="18" t="str">
        <f t="shared" si="16"/>
        <v>&lt;concept id="1039" label="Assessment - goal-brainstorm&amp;#xa;Assessment as information not punisher&amp;#xa;1039"/&gt;</v>
      </c>
      <c r="X46" s="18" t="str">
        <f t="shared" ca="1" si="8"/>
        <v>&lt;concept-appearance id="1039" x="8639" y="1212" stylesheet-id="goal-brainstorm" background-color="252, 229, 205,255" /&gt;</v>
      </c>
      <c r="Y46" s="18">
        <f t="shared" ca="1" si="17"/>
        <v>8639</v>
      </c>
      <c r="Z46" s="18">
        <f t="shared" ca="1" si="18"/>
        <v>1212</v>
      </c>
      <c r="AA46" s="18">
        <f t="shared" si="9"/>
        <v>5</v>
      </c>
      <c r="AB46" s="18">
        <f t="shared" si="19"/>
        <v>0</v>
      </c>
      <c r="AC46" s="18">
        <f t="shared" si="10"/>
        <v>1</v>
      </c>
      <c r="AD46" s="18" t="str">
        <f t="shared" si="20"/>
        <v>252, 229, 205,255</v>
      </c>
      <c r="AE46" s="18" t="str">
        <f t="shared" si="21"/>
        <v>&lt;connection id="link-1-1039" from-id="1039" to-id="1023"/&gt;</v>
      </c>
      <c r="AF46" s="18" t="str">
        <f t="shared" si="22"/>
        <v/>
      </c>
      <c r="AG46" s="18" t="str">
        <f t="shared" si="23"/>
        <v/>
      </c>
    </row>
    <row r="47" spans="1:33">
      <c r="A47" s="1" t="s">
        <v>586</v>
      </c>
      <c r="B47" s="21">
        <v>1</v>
      </c>
      <c r="C47" s="17" t="str">
        <f t="shared" si="25"/>
        <v>Assessment</v>
      </c>
      <c r="D47" s="21">
        <v>2</v>
      </c>
      <c r="E47" s="21" t="s">
        <v>317</v>
      </c>
      <c r="F47" s="21">
        <v>4</v>
      </c>
      <c r="G47" s="17" t="str">
        <f t="shared" si="14"/>
        <v>The creative learning environment</v>
      </c>
      <c r="H47" s="22">
        <v>1039</v>
      </c>
      <c r="I47" s="23"/>
      <c r="J47" s="23"/>
      <c r="K47" s="17" t="s">
        <v>585</v>
      </c>
      <c r="L47" s="17" t="str">
        <f t="shared" si="0"/>
        <v>How to assess the application of&amp;#xa;creative skills</v>
      </c>
      <c r="M47" s="17" t="str">
        <f t="shared" si="15"/>
        <v>How to assess the application of&amp;#xa;creative skills</v>
      </c>
      <c r="N47" s="17" t="str">
        <f t="shared" si="2"/>
        <v>How to assess the application of&amp;#xa;creative skills</v>
      </c>
      <c r="O47" s="17" t="str">
        <f t="shared" si="3"/>
        <v>How to assess the application of&amp;#xa;creative skills</v>
      </c>
      <c r="P47" s="17" t="str">
        <f t="shared" si="4"/>
        <v>How to assess the application of&amp;#xa;creative skills</v>
      </c>
      <c r="Q47" s="17" t="str">
        <f t="shared" si="5"/>
        <v>How to assess the application of&amp;#xa;creative skills</v>
      </c>
      <c r="R47" s="17" t="str">
        <f t="shared" si="6"/>
        <v>How to assess the application of&amp;#xa;creative skills</v>
      </c>
      <c r="S47" s="17" t="str">
        <f t="shared" si="7"/>
        <v>How to assess the application of&amp;#xa;creative skills</v>
      </c>
      <c r="T47" s="23"/>
      <c r="U47" s="17" t="s">
        <v>581</v>
      </c>
      <c r="V47" s="17" t="s">
        <v>584</v>
      </c>
      <c r="W47" s="18" t="str">
        <f t="shared" si="16"/>
        <v>&lt;concept id="1040" label="Assessment - connection from The creative learning environment&amp;#xa;How to assess the application of&amp;#xa;creative skills&amp;#xa;1040"/&gt;</v>
      </c>
      <c r="X47" s="18" t="str">
        <f t="shared" ca="1" si="8"/>
        <v>&lt;concept-appearance id="1040" x="8733" y="1322" stylesheet-id="connection" background-color="207, 226, 243,255" /&gt;</v>
      </c>
      <c r="Y47" s="18">
        <f t="shared" ca="1" si="17"/>
        <v>8733</v>
      </c>
      <c r="Z47" s="18">
        <f t="shared" ca="1" si="18"/>
        <v>1322</v>
      </c>
      <c r="AA47" s="18">
        <f t="shared" si="9"/>
        <v>0</v>
      </c>
      <c r="AB47" s="18">
        <f t="shared" si="19"/>
        <v>0</v>
      </c>
      <c r="AC47" s="18">
        <f t="shared" si="10"/>
        <v>4</v>
      </c>
      <c r="AD47" s="18" t="str">
        <f t="shared" si="20"/>
        <v>207, 226, 243,255</v>
      </c>
      <c r="AE47" s="18" t="str">
        <f t="shared" si="21"/>
        <v>&lt;connection id="link-1-1040" from-id="1040" to-id="1039"/&gt;</v>
      </c>
      <c r="AF47" s="18" t="str">
        <f t="shared" si="22"/>
        <v/>
      </c>
      <c r="AG47" s="18" t="str">
        <f t="shared" si="23"/>
        <v/>
      </c>
    </row>
    <row r="48" spans="1:33">
      <c r="A48" s="1" t="s">
        <v>583</v>
      </c>
      <c r="B48" s="21">
        <v>1</v>
      </c>
      <c r="C48" s="17" t="str">
        <f t="shared" si="25"/>
        <v>Assessment</v>
      </c>
      <c r="D48" s="21">
        <v>1</v>
      </c>
      <c r="E48" s="21" t="s">
        <v>272</v>
      </c>
      <c r="F48" s="21">
        <v>1</v>
      </c>
      <c r="G48" s="17" t="str">
        <f t="shared" si="14"/>
        <v/>
      </c>
      <c r="H48" s="22" t="s">
        <v>615</v>
      </c>
      <c r="I48" s="23"/>
      <c r="J48" s="23"/>
      <c r="K48" s="17" t="s">
        <v>582</v>
      </c>
      <c r="L48" s="17" t="str">
        <f t="shared" si="0"/>
        <v>Forms of assessment that are less&amp;#xa;easily abused/misused by authorities</v>
      </c>
      <c r="M48" s="17" t="str">
        <f t="shared" si="15"/>
        <v>Forms of assessment that are less&amp;#xa;easily abused/misused by authorities</v>
      </c>
      <c r="N48" s="17" t="str">
        <f t="shared" si="2"/>
        <v>Forms of assessment that are less&amp;#xa;easily abused/misused by authorities</v>
      </c>
      <c r="O48" s="17" t="str">
        <f t="shared" si="3"/>
        <v>Forms of assessment that are less&amp;#xa;easily abused/misused by authorities</v>
      </c>
      <c r="P48" s="17" t="str">
        <f t="shared" si="4"/>
        <v>Forms of assessment that are less&amp;#xa;easily abused/misused by authorities</v>
      </c>
      <c r="Q48" s="17" t="str">
        <f t="shared" si="5"/>
        <v>Forms of assessment that are less&amp;#xa;easily abused/misused by authorities</v>
      </c>
      <c r="R48" s="17" t="str">
        <f t="shared" si="6"/>
        <v>Forms of assessment that are less&amp;#xa;easily abused/misused by authorities</v>
      </c>
      <c r="S48" s="17" t="str">
        <f t="shared" si="7"/>
        <v>Forms of assessment that are less&amp;#xa;easily abused/misused by authorities</v>
      </c>
      <c r="T48" s="23"/>
      <c r="U48" s="17" t="s">
        <v>581</v>
      </c>
      <c r="V48" s="17"/>
      <c r="W48" s="18" t="str">
        <f t="shared" si="16"/>
        <v>&lt;concept id="1041" label="Assessment - goal-brainstorm&amp;#xa;Forms of assessment that are less&amp;#xa;easily abused/misused by authorities&amp;#xa;1041"/&gt;</v>
      </c>
      <c r="X48" s="18" t="str">
        <f t="shared" ca="1" si="8"/>
        <v>&lt;concept-appearance id="1041" x="9266" y="1250" stylesheet-id="goal-brainstorm" background-color="252, 229, 205,255" /&gt;</v>
      </c>
      <c r="Y48" s="18">
        <f t="shared" ca="1" si="17"/>
        <v>9266</v>
      </c>
      <c r="Z48" s="18">
        <f t="shared" ca="1" si="18"/>
        <v>1250</v>
      </c>
      <c r="AA48" s="18">
        <f t="shared" si="9"/>
        <v>5</v>
      </c>
      <c r="AB48" s="18">
        <f t="shared" si="19"/>
        <v>0</v>
      </c>
      <c r="AC48" s="18">
        <f t="shared" si="10"/>
        <v>1</v>
      </c>
      <c r="AD48" s="18" t="str">
        <f t="shared" si="20"/>
        <v>252, 229, 205,255</v>
      </c>
      <c r="AE48" s="18" t="str">
        <f t="shared" si="21"/>
        <v>&lt;connection id="link-1-1041" from-id="1041" to-id="1023"/&gt;</v>
      </c>
      <c r="AF48" s="18" t="str">
        <f t="shared" si="22"/>
        <v/>
      </c>
      <c r="AG48" s="18" t="str">
        <f t="shared" si="23"/>
        <v/>
      </c>
    </row>
    <row r="49" spans="1:33">
      <c r="A49" s="1" t="s">
        <v>580</v>
      </c>
      <c r="B49" s="21">
        <v>1</v>
      </c>
      <c r="C49" s="17" t="str">
        <f t="shared" si="25"/>
        <v>Assessment</v>
      </c>
      <c r="D49" s="21">
        <v>1</v>
      </c>
      <c r="E49" s="21" t="s">
        <v>80</v>
      </c>
      <c r="F49" s="21"/>
      <c r="G49" s="17" t="str">
        <f t="shared" si="14"/>
        <v/>
      </c>
      <c r="H49" s="22"/>
      <c r="I49" s="23"/>
      <c r="J49" s="23"/>
      <c r="K49" s="17" t="s">
        <v>701</v>
      </c>
      <c r="L49" s="17" t="str">
        <f t="shared" si="0"/>
        <v>Balance tension between rigour and&amp;#xa;openness &amp;amp; innovation</v>
      </c>
      <c r="M49" s="17" t="str">
        <f t="shared" si="15"/>
        <v>Balance tension between rigour and&amp;#xa;openness &amp;amp; innovation</v>
      </c>
      <c r="N49" s="17" t="str">
        <f t="shared" si="2"/>
        <v>Balance tension between rigour and&amp;#xa;openness &amp;amp; innovation</v>
      </c>
      <c r="O49" s="17" t="str">
        <f t="shared" si="3"/>
        <v>Balance tension between rigour and&amp;#xa;openness &amp;amp; innovation</v>
      </c>
      <c r="P49" s="17" t="str">
        <f t="shared" si="4"/>
        <v>Balance tension between rigour and&amp;#xa;openness &amp;amp; innovation</v>
      </c>
      <c r="Q49" s="17" t="str">
        <f t="shared" si="5"/>
        <v>Balance tension between rigour and&amp;#xa;openness &amp;amp; innovation</v>
      </c>
      <c r="R49" s="17" t="str">
        <f t="shared" si="6"/>
        <v>Balance tension between rigour and&amp;#xa;openness &amp;amp; innovation</v>
      </c>
      <c r="S49" s="17" t="str">
        <f t="shared" si="7"/>
        <v>Balance tension between rigour and&amp;#xa;openness &amp;amp; innovation</v>
      </c>
      <c r="T49" s="23"/>
      <c r="U49" s="17"/>
      <c r="V49" s="17"/>
      <c r="W49" s="18" t="str">
        <f t="shared" si="16"/>
        <v>&lt;concept id="1042" label="Assessment - goal&amp;#xa;Balance tension between rigour and&amp;#xa;openness &amp;amp; innovation&amp;#xa;1042"/&gt;</v>
      </c>
      <c r="X49" s="18" t="str">
        <f t="shared" ca="1" si="8"/>
        <v>&lt;concept-appearance id="1042" x="9588" y="2267" stylesheet-id="goal" background-color="252, 229, 205,255" /&gt;</v>
      </c>
      <c r="Y49" s="18">
        <f t="shared" ca="1" si="17"/>
        <v>9588</v>
      </c>
      <c r="Z49" s="18">
        <f t="shared" ca="1" si="18"/>
        <v>2267</v>
      </c>
      <c r="AA49" s="18">
        <f t="shared" si="9"/>
        <v>4</v>
      </c>
      <c r="AB49" s="18">
        <f t="shared" si="19"/>
        <v>0</v>
      </c>
      <c r="AC49" s="18">
        <f t="shared" si="10"/>
        <v>1</v>
      </c>
      <c r="AD49" s="18" t="str">
        <f t="shared" si="20"/>
        <v>252, 229, 205,255</v>
      </c>
      <c r="AE49" s="18" t="str">
        <f t="shared" si="21"/>
        <v/>
      </c>
      <c r="AF49" s="18" t="str">
        <f t="shared" si="22"/>
        <v/>
      </c>
      <c r="AG49" s="18" t="str">
        <f t="shared" si="23"/>
        <v/>
      </c>
    </row>
    <row r="50" spans="1:33">
      <c r="A50" s="1" t="s">
        <v>579</v>
      </c>
      <c r="B50" s="21">
        <v>1</v>
      </c>
      <c r="C50" s="17" t="str">
        <f t="shared" si="25"/>
        <v>Assessment</v>
      </c>
      <c r="D50" s="21">
        <v>2</v>
      </c>
      <c r="E50" s="21" t="s">
        <v>317</v>
      </c>
      <c r="F50" s="21">
        <v>5</v>
      </c>
      <c r="G50" s="17" t="str">
        <f t="shared" si="14"/>
        <v>The adaptive school</v>
      </c>
      <c r="H50" s="22">
        <v>1042</v>
      </c>
      <c r="I50" s="23"/>
      <c r="J50" s="23"/>
      <c r="K50" s="17" t="s">
        <v>578</v>
      </c>
      <c r="L50" s="17" t="str">
        <f t="shared" si="0"/>
        <v>Purposeful education, qualifications&amp;#xa;defined also by stakeholders</v>
      </c>
      <c r="M50" s="17" t="str">
        <f t="shared" si="15"/>
        <v>Purposeful education, qualifications&amp;#xa;defined also by stakeholders</v>
      </c>
      <c r="N50" s="17" t="str">
        <f t="shared" si="2"/>
        <v>Purposeful education, qualifications&amp;#xa;defined also by stakeholders</v>
      </c>
      <c r="O50" s="17" t="str">
        <f t="shared" si="3"/>
        <v>Purposeful education, qualifications&amp;#xa;defined also by stakeholders</v>
      </c>
      <c r="P50" s="17" t="str">
        <f t="shared" si="4"/>
        <v>Purposeful education, qualifications&amp;#xa;defined also by stakeholders</v>
      </c>
      <c r="Q50" s="17" t="str">
        <f t="shared" si="5"/>
        <v>Purposeful education, qualifications&amp;#xa;defined also by stakeholders</v>
      </c>
      <c r="R50" s="17" t="str">
        <f t="shared" si="6"/>
        <v>Purposeful education, qualifications&amp;#xa;defined also by stakeholders</v>
      </c>
      <c r="S50" s="17" t="str">
        <f t="shared" si="7"/>
        <v>Purposeful education, qualifications&amp;#xa;defined also by stakeholders</v>
      </c>
      <c r="T50" s="23"/>
      <c r="U50" s="17"/>
      <c r="V50" s="17"/>
      <c r="W50" s="18" t="str">
        <f t="shared" si="16"/>
        <v>&lt;concept id="1043" label="Assessment - connection from The adaptive school&amp;#xa;Purposeful education, qualifications&amp;#xa;defined also by stakeholders&amp;#xa;1043"/&gt;</v>
      </c>
      <c r="X50" s="18" t="str">
        <f t="shared" ca="1" si="8"/>
        <v>&lt;concept-appearance id="1043" x="9681" y="2350" stylesheet-id="connection" background-color="234, 209, 220,255" /&gt;</v>
      </c>
      <c r="Y50" s="18">
        <f t="shared" ca="1" si="17"/>
        <v>9681</v>
      </c>
      <c r="Z50" s="18">
        <f t="shared" ca="1" si="18"/>
        <v>2350</v>
      </c>
      <c r="AA50" s="18">
        <f t="shared" si="9"/>
        <v>0</v>
      </c>
      <c r="AB50" s="18">
        <f t="shared" si="19"/>
        <v>0</v>
      </c>
      <c r="AC50" s="18">
        <f t="shared" si="10"/>
        <v>5</v>
      </c>
      <c r="AD50" s="18" t="str">
        <f t="shared" si="20"/>
        <v>234, 209, 220,255</v>
      </c>
      <c r="AE50" s="18" t="str">
        <f t="shared" si="21"/>
        <v>&lt;connection id="link-1-1043" from-id="1043" to-id="1042"/&gt;</v>
      </c>
      <c r="AF50" s="18" t="str">
        <f t="shared" si="22"/>
        <v/>
      </c>
      <c r="AG50" s="18" t="str">
        <f t="shared" si="23"/>
        <v/>
      </c>
    </row>
    <row r="51" spans="1:33">
      <c r="A51" s="1" t="s">
        <v>577</v>
      </c>
      <c r="B51" s="21">
        <v>1</v>
      </c>
      <c r="C51" s="17" t="str">
        <f t="shared" si="25"/>
        <v>Assessment</v>
      </c>
      <c r="D51" s="21">
        <v>1</v>
      </c>
      <c r="E51" s="21" t="s">
        <v>80</v>
      </c>
      <c r="F51" s="21">
        <v>1</v>
      </c>
      <c r="G51" s="17" t="str">
        <f t="shared" si="14"/>
        <v/>
      </c>
      <c r="H51" s="22" t="s">
        <v>580</v>
      </c>
      <c r="I51" s="23"/>
      <c r="J51" s="23"/>
      <c r="K51" s="17" t="s">
        <v>576</v>
      </c>
      <c r="L51" s="17" t="str">
        <f t="shared" si="0"/>
        <v>Outcome should be richer more multi-formed</v>
      </c>
      <c r="M51" s="17" t="str">
        <f t="shared" si="15"/>
        <v>Outcome should be richer more multi-formed</v>
      </c>
      <c r="N51" s="17" t="str">
        <f t="shared" si="2"/>
        <v>Outcome should be richer more multi-formed</v>
      </c>
      <c r="O51" s="17" t="str">
        <f t="shared" si="3"/>
        <v>Outcome should be richer more multi-formed</v>
      </c>
      <c r="P51" s="17" t="str">
        <f t="shared" si="4"/>
        <v>Outcome should be richer more multi-formed</v>
      </c>
      <c r="Q51" s="17" t="str">
        <f t="shared" si="5"/>
        <v>Outcome should be richer more multi-formed</v>
      </c>
      <c r="R51" s="17" t="str">
        <f t="shared" si="6"/>
        <v>Outcome should be richer more multi-formed</v>
      </c>
      <c r="S51" s="17" t="str">
        <f t="shared" si="7"/>
        <v>Outcome should be richer more multi-formed</v>
      </c>
      <c r="T51" s="23"/>
      <c r="U51" s="17"/>
      <c r="V51" s="17"/>
      <c r="W51" s="18" t="str">
        <f t="shared" si="16"/>
        <v>&lt;concept id="1044" label="Assessment - goal&amp;#xa;Outcome should be richer more multi-formed&amp;#xa;1044"/&gt;</v>
      </c>
      <c r="X51" s="18" t="str">
        <f t="shared" ca="1" si="8"/>
        <v>&lt;concept-appearance id="1044" x="9241" y="2224" stylesheet-id="goal" background-color="252, 229, 205,255" /&gt;</v>
      </c>
      <c r="Y51" s="18">
        <f t="shared" ca="1" si="17"/>
        <v>9241</v>
      </c>
      <c r="Z51" s="18">
        <f t="shared" ca="1" si="18"/>
        <v>2224</v>
      </c>
      <c r="AA51" s="18">
        <f t="shared" si="9"/>
        <v>4</v>
      </c>
      <c r="AB51" s="18">
        <f t="shared" si="19"/>
        <v>0</v>
      </c>
      <c r="AC51" s="18">
        <f t="shared" si="10"/>
        <v>1</v>
      </c>
      <c r="AD51" s="18" t="str">
        <f t="shared" si="20"/>
        <v>252, 229, 205,255</v>
      </c>
      <c r="AE51" s="18" t="str">
        <f t="shared" si="21"/>
        <v>&lt;connection id="link-1-1044" from-id="1044" to-id="1042"/&gt;</v>
      </c>
      <c r="AF51" s="18" t="str">
        <f t="shared" si="22"/>
        <v/>
      </c>
      <c r="AG51" s="18" t="str">
        <f t="shared" si="23"/>
        <v/>
      </c>
    </row>
    <row r="52" spans="1:33">
      <c r="A52" s="1" t="s">
        <v>575</v>
      </c>
      <c r="B52" s="21">
        <v>1</v>
      </c>
      <c r="C52" s="17" t="str">
        <f t="shared" si="25"/>
        <v>Assessment</v>
      </c>
      <c r="D52" s="21">
        <v>1</v>
      </c>
      <c r="E52" s="21" t="s">
        <v>80</v>
      </c>
      <c r="F52" s="21">
        <v>1</v>
      </c>
      <c r="G52" s="17" t="str">
        <f t="shared" si="14"/>
        <v/>
      </c>
      <c r="H52" s="22" t="s">
        <v>580</v>
      </c>
      <c r="I52" s="23" t="s">
        <v>562</v>
      </c>
      <c r="J52" s="23"/>
      <c r="K52" s="17" t="s">
        <v>574</v>
      </c>
      <c r="L52" s="17" t="str">
        <f t="shared" si="0"/>
        <v>Future assessment should be predominantly&amp;#xa;owned by the learner</v>
      </c>
      <c r="M52" s="17" t="str">
        <f t="shared" si="15"/>
        <v>Future assessment should be predominantly&amp;#xa;owned by the learner</v>
      </c>
      <c r="N52" s="17" t="str">
        <f t="shared" si="2"/>
        <v>Future assessment should be predominantly&amp;#xa;owned by the learner</v>
      </c>
      <c r="O52" s="17" t="str">
        <f t="shared" si="3"/>
        <v>Future assessment should be predominantly&amp;#xa;owned by the learner</v>
      </c>
      <c r="P52" s="17" t="str">
        <f t="shared" si="4"/>
        <v>Future assessment should be predominantly&amp;#xa;owned by the learner</v>
      </c>
      <c r="Q52" s="17" t="str">
        <f t="shared" si="5"/>
        <v>Future assessment should be predominantly&amp;#xa;owned by the learner</v>
      </c>
      <c r="R52" s="17" t="str">
        <f t="shared" si="6"/>
        <v>Future assessment should be predominantly&amp;#xa;owned by the learner</v>
      </c>
      <c r="S52" s="17" t="str">
        <f t="shared" si="7"/>
        <v>Future assessment should be predominantly&amp;#xa;owned by the learner</v>
      </c>
      <c r="T52" s="23"/>
      <c r="U52" s="17"/>
      <c r="V52" s="17"/>
      <c r="W52" s="18" t="str">
        <f t="shared" si="16"/>
        <v>&lt;concept id="1045" label="Assessment - goal&amp;#xa;Future assessment should be predominantly&amp;#xa;owned by the learner&amp;#xa;1045"/&gt;</v>
      </c>
      <c r="X52" s="18" t="str">
        <f t="shared" ca="1" si="8"/>
        <v>&lt;concept-appearance id="1045" x="8332" y="2272" stylesheet-id="goal" background-color="252, 229, 205,255" /&gt;</v>
      </c>
      <c r="Y52" s="18">
        <f t="shared" ca="1" si="17"/>
        <v>8332</v>
      </c>
      <c r="Z52" s="18">
        <f t="shared" ca="1" si="18"/>
        <v>2272</v>
      </c>
      <c r="AA52" s="18">
        <f t="shared" si="9"/>
        <v>4</v>
      </c>
      <c r="AB52" s="18">
        <f t="shared" si="19"/>
        <v>0</v>
      </c>
      <c r="AC52" s="18">
        <f t="shared" si="10"/>
        <v>1</v>
      </c>
      <c r="AD52" s="18" t="str">
        <f t="shared" si="20"/>
        <v>252, 229, 205,255</v>
      </c>
      <c r="AE52" s="18" t="str">
        <f t="shared" si="21"/>
        <v>&lt;connection id="link-1-1045" from-id="1045" to-id="1042"/&gt;</v>
      </c>
      <c r="AF52" s="18" t="str">
        <f t="shared" si="22"/>
        <v>&lt;connection id="link-2-1045" from-id="1045" to-id="1052"/&gt;</v>
      </c>
      <c r="AG52" s="18" t="str">
        <f t="shared" si="23"/>
        <v/>
      </c>
    </row>
    <row r="53" spans="1:33">
      <c r="A53" s="1" t="s">
        <v>573</v>
      </c>
      <c r="B53" s="21">
        <v>1</v>
      </c>
      <c r="C53" s="17" t="str">
        <f t="shared" si="25"/>
        <v>Assessment</v>
      </c>
      <c r="D53" s="21">
        <v>2</v>
      </c>
      <c r="E53" s="21" t="s">
        <v>317</v>
      </c>
      <c r="F53" s="21">
        <v>5</v>
      </c>
      <c r="G53" s="17" t="str">
        <f t="shared" si="14"/>
        <v>The adaptive school</v>
      </c>
      <c r="H53" s="22">
        <v>1045</v>
      </c>
      <c r="I53" s="23"/>
      <c r="J53" s="23"/>
      <c r="K53" s="17" t="s">
        <v>572</v>
      </c>
      <c r="L53" s="17" t="str">
        <f t="shared" si="0"/>
        <v>Critical action research as an alternative&amp;#xa;form of quality evaluation</v>
      </c>
      <c r="M53" s="17" t="str">
        <f t="shared" si="15"/>
        <v>Critical action research as an alternative&amp;#xa;form of quality evaluation</v>
      </c>
      <c r="N53" s="17" t="str">
        <f t="shared" si="2"/>
        <v>Critical action research as an alternative&amp;#xa;form of quality evaluation</v>
      </c>
      <c r="O53" s="17" t="str">
        <f t="shared" si="3"/>
        <v>Critical action research as an alternative&amp;#xa;form of quality evaluation</v>
      </c>
      <c r="P53" s="17" t="str">
        <f t="shared" si="4"/>
        <v>Critical action research as an alternative&amp;#xa;form of quality evaluation</v>
      </c>
      <c r="Q53" s="17" t="str">
        <f t="shared" si="5"/>
        <v>Critical action research as an alternative&amp;#xa;form of quality evaluation</v>
      </c>
      <c r="R53" s="17" t="str">
        <f t="shared" si="6"/>
        <v>Critical action research as an alternative&amp;#xa;form of quality evaluation</v>
      </c>
      <c r="S53" s="17" t="str">
        <f t="shared" si="7"/>
        <v>Critical action research as an alternative&amp;#xa;form of quality evaluation</v>
      </c>
      <c r="T53" s="23"/>
      <c r="U53" s="17"/>
      <c r="V53" s="17"/>
      <c r="W53" s="18" t="str">
        <f t="shared" si="16"/>
        <v>&lt;concept id="1046" label="Assessment - connection from The adaptive school&amp;#xa;Critical action research as an alternative&amp;#xa;form of quality evaluation&amp;#xa;1046"/&gt;</v>
      </c>
      <c r="X53" s="18" t="str">
        <f t="shared" ca="1" si="8"/>
        <v>&lt;concept-appearance id="1046" x="8416" y="2348" stylesheet-id="connection" background-color="234, 209, 220,255" /&gt;</v>
      </c>
      <c r="Y53" s="18">
        <f t="shared" ca="1" si="17"/>
        <v>8416</v>
      </c>
      <c r="Z53" s="18">
        <f t="shared" ca="1" si="18"/>
        <v>2348</v>
      </c>
      <c r="AA53" s="18">
        <f t="shared" si="9"/>
        <v>0</v>
      </c>
      <c r="AB53" s="18">
        <f t="shared" si="19"/>
        <v>0</v>
      </c>
      <c r="AC53" s="18">
        <f t="shared" si="10"/>
        <v>5</v>
      </c>
      <c r="AD53" s="18" t="str">
        <f t="shared" si="20"/>
        <v>234, 209, 220,255</v>
      </c>
      <c r="AE53" s="18" t="str">
        <f t="shared" si="21"/>
        <v>&lt;connection id="link-1-1046" from-id="1046" to-id="1045"/&gt;</v>
      </c>
      <c r="AF53" s="18" t="str">
        <f t="shared" si="22"/>
        <v/>
      </c>
      <c r="AG53" s="18" t="str">
        <f t="shared" si="23"/>
        <v/>
      </c>
    </row>
    <row r="54" spans="1:33">
      <c r="A54" s="1" t="s">
        <v>571</v>
      </c>
      <c r="B54" s="21">
        <v>1</v>
      </c>
      <c r="C54" s="17" t="str">
        <f t="shared" si="25"/>
        <v>Assessment</v>
      </c>
      <c r="D54" s="21">
        <v>1</v>
      </c>
      <c r="E54" s="21" t="s">
        <v>80</v>
      </c>
      <c r="F54" s="21">
        <v>1</v>
      </c>
      <c r="G54" s="17" t="str">
        <f t="shared" si="14"/>
        <v/>
      </c>
      <c r="H54" s="22" t="s">
        <v>580</v>
      </c>
      <c r="I54" s="23"/>
      <c r="J54" s="23"/>
      <c r="K54" s="17" t="s">
        <v>570</v>
      </c>
      <c r="L54" s="17" t="str">
        <f t="shared" si="0"/>
        <v>Accountability towards society beneficial&amp;#xa;to learners useful</v>
      </c>
      <c r="M54" s="17" t="str">
        <f t="shared" si="15"/>
        <v>Accountability towards society beneficial&amp;#xa;to learners useful</v>
      </c>
      <c r="N54" s="17" t="str">
        <f t="shared" si="2"/>
        <v>Accountability towards society beneficial&amp;#xa;to learners useful</v>
      </c>
      <c r="O54" s="17" t="str">
        <f t="shared" si="3"/>
        <v>Accountability towards society beneficial&amp;#xa;to learners useful</v>
      </c>
      <c r="P54" s="17" t="str">
        <f t="shared" si="4"/>
        <v>Accountability towards society beneficial&amp;#xa;to learners useful</v>
      </c>
      <c r="Q54" s="17" t="str">
        <f t="shared" si="5"/>
        <v>Accountability towards society beneficial&amp;#xa;to learners useful</v>
      </c>
      <c r="R54" s="17" t="str">
        <f t="shared" si="6"/>
        <v>Accountability towards society beneficial&amp;#xa;to learners useful</v>
      </c>
      <c r="S54" s="17" t="str">
        <f t="shared" si="7"/>
        <v>Accountability towards society beneficial&amp;#xa;to learners useful</v>
      </c>
      <c r="T54" s="23"/>
      <c r="U54" s="17"/>
      <c r="V54" s="17"/>
      <c r="W54" s="18" t="str">
        <f t="shared" si="16"/>
        <v>&lt;concept id="1047" label="Assessment - goal&amp;#xa;Accountability towards society beneficial&amp;#xa;to learners useful&amp;#xa;1047"/&gt;</v>
      </c>
      <c r="X54" s="18" t="str">
        <f t="shared" ca="1" si="8"/>
        <v>&lt;concept-appearance id="1047" x="8500" y="2201" stylesheet-id="goal" background-color="252, 229, 205,255" /&gt;</v>
      </c>
      <c r="Y54" s="18">
        <f t="shared" ca="1" si="17"/>
        <v>8500</v>
      </c>
      <c r="Z54" s="18">
        <f t="shared" ca="1" si="18"/>
        <v>2201</v>
      </c>
      <c r="AA54" s="18">
        <f t="shared" si="9"/>
        <v>4</v>
      </c>
      <c r="AB54" s="18">
        <f t="shared" si="19"/>
        <v>0</v>
      </c>
      <c r="AC54" s="18">
        <f t="shared" si="10"/>
        <v>1</v>
      </c>
      <c r="AD54" s="18" t="str">
        <f t="shared" si="20"/>
        <v>252, 229, 205,255</v>
      </c>
      <c r="AE54" s="18" t="str">
        <f t="shared" si="21"/>
        <v>&lt;connection id="link-1-1047" from-id="1047" to-id="1042"/&gt;</v>
      </c>
      <c r="AF54" s="18" t="str">
        <f t="shared" si="22"/>
        <v/>
      </c>
      <c r="AG54" s="18" t="str">
        <f t="shared" si="23"/>
        <v/>
      </c>
    </row>
    <row r="55" spans="1:33">
      <c r="A55" s="1" t="s">
        <v>569</v>
      </c>
      <c r="B55" s="21">
        <v>1</v>
      </c>
      <c r="C55" s="17" t="str">
        <f t="shared" si="25"/>
        <v>Assessment</v>
      </c>
      <c r="D55" s="21">
        <v>2</v>
      </c>
      <c r="E55" s="21" t="s">
        <v>317</v>
      </c>
      <c r="F55" s="21">
        <v>5</v>
      </c>
      <c r="G55" s="17" t="str">
        <f t="shared" si="14"/>
        <v>The adaptive school</v>
      </c>
      <c r="H55" s="22">
        <v>1047</v>
      </c>
      <c r="I55" s="23"/>
      <c r="J55" s="23"/>
      <c r="K55" s="17" t="s">
        <v>568</v>
      </c>
      <c r="L55" s="17" t="str">
        <f t="shared" si="0"/>
        <v>Embed school in the community</v>
      </c>
      <c r="M55" s="17" t="str">
        <f t="shared" si="15"/>
        <v>Embed school in the community</v>
      </c>
      <c r="N55" s="17" t="str">
        <f t="shared" si="2"/>
        <v>Embed school in the community</v>
      </c>
      <c r="O55" s="17" t="str">
        <f t="shared" si="3"/>
        <v>Embed school in the community</v>
      </c>
      <c r="P55" s="17" t="str">
        <f t="shared" si="4"/>
        <v>Embed school in the community</v>
      </c>
      <c r="Q55" s="17" t="str">
        <f t="shared" si="5"/>
        <v>Embed school in the community</v>
      </c>
      <c r="R55" s="17" t="str">
        <f t="shared" si="6"/>
        <v>Embed school in the community</v>
      </c>
      <c r="S55" s="17" t="str">
        <f t="shared" si="7"/>
        <v>Embed school in the community</v>
      </c>
      <c r="T55" s="23"/>
      <c r="U55" s="17"/>
      <c r="V55" s="17"/>
      <c r="W55" s="18" t="str">
        <f t="shared" si="16"/>
        <v>&lt;concept id="1048" label="Assessment - connection from The adaptive school&amp;#xa;Embed school in the community&amp;#xa;1048"/&gt;</v>
      </c>
      <c r="X55" s="18" t="str">
        <f t="shared" ca="1" si="8"/>
        <v>&lt;concept-appearance id="1048" x="8591" y="2297" stylesheet-id="connection" background-color="234, 209, 220,255" /&gt;</v>
      </c>
      <c r="Y55" s="18">
        <f t="shared" ca="1" si="17"/>
        <v>8591</v>
      </c>
      <c r="Z55" s="18">
        <f t="shared" ca="1" si="18"/>
        <v>2297</v>
      </c>
      <c r="AA55" s="18">
        <f t="shared" si="9"/>
        <v>0</v>
      </c>
      <c r="AB55" s="18">
        <f t="shared" si="19"/>
        <v>0</v>
      </c>
      <c r="AC55" s="18">
        <f t="shared" si="10"/>
        <v>5</v>
      </c>
      <c r="AD55" s="18" t="str">
        <f t="shared" si="20"/>
        <v>234, 209, 220,255</v>
      </c>
      <c r="AE55" s="18" t="str">
        <f t="shared" si="21"/>
        <v>&lt;connection id="link-1-1048" from-id="1048" to-id="1047"/&gt;</v>
      </c>
      <c r="AF55" s="18" t="str">
        <f t="shared" si="22"/>
        <v/>
      </c>
      <c r="AG55" s="18" t="str">
        <f t="shared" si="23"/>
        <v/>
      </c>
    </row>
    <row r="56" spans="1:33">
      <c r="A56" s="1" t="s">
        <v>567</v>
      </c>
      <c r="B56" s="21">
        <v>1</v>
      </c>
      <c r="C56" s="17" t="str">
        <f t="shared" si="25"/>
        <v>Assessment</v>
      </c>
      <c r="D56" s="21">
        <v>1</v>
      </c>
      <c r="E56" s="21" t="s">
        <v>80</v>
      </c>
      <c r="F56" s="21">
        <v>1</v>
      </c>
      <c r="G56" s="17" t="str">
        <f t="shared" si="14"/>
        <v/>
      </c>
      <c r="H56" s="22" t="s">
        <v>580</v>
      </c>
      <c r="I56" s="23"/>
      <c r="J56" s="23"/>
      <c r="K56" s="17" t="s">
        <v>702</v>
      </c>
      <c r="L56" s="17" t="str">
        <f t="shared" si="0"/>
        <v>Creating social awareness &amp;amp;&amp;#xa;positive attitude</v>
      </c>
      <c r="M56" s="17" t="str">
        <f t="shared" si="15"/>
        <v>Creating social awareness &amp;amp;&amp;#xa;positive attitude</v>
      </c>
      <c r="N56" s="17" t="str">
        <f t="shared" si="2"/>
        <v>Creating social awareness &amp;amp;&amp;#xa;positive attitude</v>
      </c>
      <c r="O56" s="17" t="str">
        <f t="shared" si="3"/>
        <v>Creating social awareness &amp;amp;&amp;#xa;positive attitude</v>
      </c>
      <c r="P56" s="17" t="str">
        <f t="shared" si="4"/>
        <v>Creating social awareness &amp;amp;&amp;#xa;positive attitude</v>
      </c>
      <c r="Q56" s="17" t="str">
        <f t="shared" si="5"/>
        <v>Creating social awareness &amp;amp;&amp;#xa;positive attitude</v>
      </c>
      <c r="R56" s="17" t="str">
        <f t="shared" si="6"/>
        <v>Creating social awareness &amp;amp;&amp;#xa;positive attitude</v>
      </c>
      <c r="S56" s="17" t="str">
        <f t="shared" si="7"/>
        <v>Creating social awareness &amp;amp;&amp;#xa;positive attitude</v>
      </c>
      <c r="T56" s="23"/>
      <c r="U56" s="17"/>
      <c r="V56" s="17"/>
      <c r="W56" s="18" t="str">
        <f t="shared" si="16"/>
        <v>&lt;concept id="1049" label="Assessment - goal&amp;#xa;Creating social awareness &amp;amp;&amp;#xa;positive attitude&amp;#xa;1049"/&gt;</v>
      </c>
      <c r="X56" s="18" t="str">
        <f t="shared" ca="1" si="8"/>
        <v>&lt;concept-appearance id="1049" x="9601" y="2126" stylesheet-id="goal" background-color="252, 229, 205,255" /&gt;</v>
      </c>
      <c r="Y56" s="18">
        <f t="shared" ca="1" si="17"/>
        <v>9601</v>
      </c>
      <c r="Z56" s="18">
        <f t="shared" ca="1" si="18"/>
        <v>2126</v>
      </c>
      <c r="AA56" s="18">
        <f t="shared" si="9"/>
        <v>4</v>
      </c>
      <c r="AB56" s="18">
        <f t="shared" si="19"/>
        <v>0</v>
      </c>
      <c r="AC56" s="18">
        <f t="shared" si="10"/>
        <v>1</v>
      </c>
      <c r="AD56" s="18" t="str">
        <f t="shared" si="20"/>
        <v>252, 229, 205,255</v>
      </c>
      <c r="AE56" s="18" t="str">
        <f t="shared" si="21"/>
        <v>&lt;connection id="link-1-1049" from-id="1049" to-id="1042"/&gt;</v>
      </c>
      <c r="AF56" s="18" t="str">
        <f t="shared" si="22"/>
        <v/>
      </c>
      <c r="AG56" s="18" t="str">
        <f t="shared" si="23"/>
        <v/>
      </c>
    </row>
    <row r="57" spans="1:33">
      <c r="A57" s="1" t="s">
        <v>566</v>
      </c>
      <c r="B57" s="21">
        <v>1</v>
      </c>
      <c r="C57" s="17" t="str">
        <f t="shared" si="25"/>
        <v>Assessment</v>
      </c>
      <c r="D57" s="21">
        <v>2</v>
      </c>
      <c r="E57" s="21" t="s">
        <v>317</v>
      </c>
      <c r="F57" s="21">
        <v>2</v>
      </c>
      <c r="G57" s="17" t="str">
        <f t="shared" si="14"/>
        <v>Stakeholder Engagement</v>
      </c>
      <c r="H57" s="22">
        <v>1049</v>
      </c>
      <c r="I57" s="23"/>
      <c r="J57" s="23"/>
      <c r="K57" s="17" t="s">
        <v>565</v>
      </c>
      <c r="L57" s="17" t="str">
        <f t="shared" si="0"/>
        <v>G5</v>
      </c>
      <c r="M57" s="17" t="str">
        <f t="shared" si="15"/>
        <v>G5</v>
      </c>
      <c r="N57" s="17" t="str">
        <f t="shared" si="2"/>
        <v>G5</v>
      </c>
      <c r="O57" s="17" t="str">
        <f t="shared" si="3"/>
        <v>G5</v>
      </c>
      <c r="P57" s="17" t="str">
        <f t="shared" si="4"/>
        <v>G5</v>
      </c>
      <c r="Q57" s="17" t="str">
        <f t="shared" si="5"/>
        <v>G5</v>
      </c>
      <c r="R57" s="17" t="str">
        <f t="shared" si="6"/>
        <v>G5</v>
      </c>
      <c r="S57" s="17" t="str">
        <f t="shared" si="7"/>
        <v>G5</v>
      </c>
      <c r="T57" s="23"/>
      <c r="U57" s="17"/>
      <c r="V57" s="17"/>
      <c r="W57" s="18" t="str">
        <f t="shared" si="16"/>
        <v>&lt;concept id="1050" label="Assessment - connection from Stakeholder Engagement&amp;#xa;G5&amp;#xa;1050"/&gt;</v>
      </c>
      <c r="X57" s="18" t="str">
        <f t="shared" ca="1" si="8"/>
        <v>&lt;concept-appearance id="1050" x="9678" y="2254" stylesheet-id="connection" background-color="244, 204, 205,255" /&gt;</v>
      </c>
      <c r="Y57" s="18">
        <f t="shared" ca="1" si="17"/>
        <v>9678</v>
      </c>
      <c r="Z57" s="18">
        <f t="shared" ca="1" si="18"/>
        <v>2254</v>
      </c>
      <c r="AA57" s="18">
        <f t="shared" si="9"/>
        <v>0</v>
      </c>
      <c r="AB57" s="18">
        <f t="shared" si="19"/>
        <v>0</v>
      </c>
      <c r="AC57" s="18">
        <f t="shared" si="10"/>
        <v>2</v>
      </c>
      <c r="AD57" s="18" t="str">
        <f t="shared" si="20"/>
        <v>244, 204, 205,255</v>
      </c>
      <c r="AE57" s="18" t="str">
        <f t="shared" si="21"/>
        <v>&lt;connection id="link-1-1050" from-id="1050" to-id="1049"/&gt;</v>
      </c>
      <c r="AF57" s="18" t="str">
        <f t="shared" si="22"/>
        <v/>
      </c>
      <c r="AG57" s="18" t="str">
        <f t="shared" si="23"/>
        <v/>
      </c>
    </row>
    <row r="58" spans="1:33">
      <c r="A58" s="1" t="s">
        <v>564</v>
      </c>
      <c r="B58" s="21">
        <v>1</v>
      </c>
      <c r="C58" s="17" t="str">
        <f t="shared" si="25"/>
        <v>Assessment</v>
      </c>
      <c r="D58" s="21">
        <v>1</v>
      </c>
      <c r="E58" s="21" t="s">
        <v>49</v>
      </c>
      <c r="F58" s="21"/>
      <c r="G58" s="17" t="str">
        <f t="shared" si="14"/>
        <v/>
      </c>
      <c r="H58" s="22" t="s">
        <v>580</v>
      </c>
      <c r="I58" s="23"/>
      <c r="J58" s="23"/>
      <c r="K58" s="17" t="s">
        <v>563</v>
      </c>
      <c r="L58" s="17" t="str">
        <f t="shared" si="0"/>
        <v>Evidenced-centred assessment design</v>
      </c>
      <c r="M58" s="17" t="str">
        <f t="shared" si="15"/>
        <v>Evidenced-centred assessment design</v>
      </c>
      <c r="N58" s="17" t="str">
        <f t="shared" si="2"/>
        <v>Evidenced-centred assessment design</v>
      </c>
      <c r="O58" s="17" t="str">
        <f t="shared" si="3"/>
        <v>Evidenced-centred assessment design</v>
      </c>
      <c r="P58" s="17" t="str">
        <f t="shared" si="4"/>
        <v>Evidenced-centred assessment design</v>
      </c>
      <c r="Q58" s="17" t="str">
        <f t="shared" si="5"/>
        <v>Evidenced-centred assessment design</v>
      </c>
      <c r="R58" s="17" t="str">
        <f t="shared" si="6"/>
        <v>Evidenced-centred assessment design</v>
      </c>
      <c r="S58" s="17" t="str">
        <f t="shared" si="7"/>
        <v>Evidenced-centred assessment design</v>
      </c>
      <c r="T58" s="23" t="s">
        <v>13</v>
      </c>
      <c r="U58" s="17"/>
      <c r="V58" s="17"/>
      <c r="W58" s="18" t="str">
        <f t="shared" si="16"/>
        <v>&lt;concept id="1051" label="Assessment - solution&amp;#xa;Evidenced-centred assessment design&amp;#xa;1051"/&gt;</v>
      </c>
      <c r="X58" s="18" t="str">
        <f t="shared" ca="1" si="8"/>
        <v>&lt;concept-appearance id="1051" x="6478" y="3730" stylesheet-id="solution" background-color="252, 229, 205,255" /&gt;</v>
      </c>
      <c r="Y58" s="18">
        <f t="shared" ca="1" si="17"/>
        <v>6478</v>
      </c>
      <c r="Z58" s="18">
        <f t="shared" ca="1" si="18"/>
        <v>3730</v>
      </c>
      <c r="AA58" s="18">
        <f t="shared" si="9"/>
        <v>3</v>
      </c>
      <c r="AB58" s="18">
        <f t="shared" si="19"/>
        <v>3</v>
      </c>
      <c r="AC58" s="18">
        <f t="shared" si="10"/>
        <v>1</v>
      </c>
      <c r="AD58" s="18" t="str">
        <f t="shared" si="20"/>
        <v>252, 229, 205,255</v>
      </c>
      <c r="AE58" s="18" t="str">
        <f t="shared" si="21"/>
        <v>&lt;connection id="link-1-1051" from-id="1051" to-id="1042"/&gt;</v>
      </c>
      <c r="AF58" s="18" t="str">
        <f t="shared" si="22"/>
        <v/>
      </c>
      <c r="AG58" s="18" t="str">
        <f t="shared" si="23"/>
        <v/>
      </c>
    </row>
    <row r="59" spans="1:33">
      <c r="A59" s="1" t="s">
        <v>562</v>
      </c>
      <c r="B59" s="21">
        <v>1</v>
      </c>
      <c r="C59" s="17" t="str">
        <f t="shared" si="25"/>
        <v>Assessment</v>
      </c>
      <c r="D59" s="21">
        <v>1</v>
      </c>
      <c r="E59" s="21" t="s">
        <v>49</v>
      </c>
      <c r="F59" s="21">
        <v>1</v>
      </c>
      <c r="G59" s="17" t="str">
        <f t="shared" si="14"/>
        <v/>
      </c>
      <c r="H59" s="22">
        <v>1044</v>
      </c>
      <c r="I59" s="23">
        <v>1045</v>
      </c>
      <c r="J59" s="23"/>
      <c r="K59" s="17" t="s">
        <v>561</v>
      </c>
      <c r="L59" s="17" t="str">
        <f t="shared" si="0"/>
        <v>Portfolios</v>
      </c>
      <c r="M59" s="17" t="str">
        <f t="shared" si="15"/>
        <v>Portfolios</v>
      </c>
      <c r="N59" s="17" t="str">
        <f t="shared" si="2"/>
        <v>Portfolios</v>
      </c>
      <c r="O59" s="17" t="str">
        <f t="shared" si="3"/>
        <v>Portfolios</v>
      </c>
      <c r="P59" s="17" t="str">
        <f t="shared" si="4"/>
        <v>Portfolios</v>
      </c>
      <c r="Q59" s="17" t="str">
        <f t="shared" si="5"/>
        <v>Portfolios</v>
      </c>
      <c r="R59" s="17" t="str">
        <f t="shared" si="6"/>
        <v>Portfolios</v>
      </c>
      <c r="S59" s="17" t="str">
        <f t="shared" si="7"/>
        <v>Portfolios</v>
      </c>
      <c r="T59" s="23" t="s">
        <v>0</v>
      </c>
      <c r="U59" s="17"/>
      <c r="V59" s="17"/>
      <c r="W59" s="18" t="str">
        <f t="shared" si="16"/>
        <v>&lt;concept id="1052" label="Assessment - solution&amp;#xa;Portfolios&amp;#xa;1052"/&gt;</v>
      </c>
      <c r="X59" s="18" t="str">
        <f t="shared" ca="1" si="8"/>
        <v>&lt;concept-appearance id="1052" x="4484" y="3271" stylesheet-id="solution" background-color="252, 229, 205,255" /&gt;</v>
      </c>
      <c r="Y59" s="18">
        <f t="shared" ca="1" si="17"/>
        <v>4484</v>
      </c>
      <c r="Z59" s="18">
        <f t="shared" ca="1" si="18"/>
        <v>3271</v>
      </c>
      <c r="AA59" s="18">
        <f t="shared" si="9"/>
        <v>3</v>
      </c>
      <c r="AB59" s="18">
        <f t="shared" si="19"/>
        <v>2</v>
      </c>
      <c r="AC59" s="18">
        <f t="shared" si="10"/>
        <v>1</v>
      </c>
      <c r="AD59" s="18" t="str">
        <f t="shared" si="20"/>
        <v>252, 229, 205,255</v>
      </c>
      <c r="AE59" s="18" t="str">
        <f t="shared" si="21"/>
        <v>&lt;connection id="link-1-1052" from-id="1052" to-id="1044"/&gt;</v>
      </c>
      <c r="AF59" s="18" t="str">
        <f t="shared" si="22"/>
        <v>&lt;connection id="link-2-1052" from-id="1052" to-id="1045"/&gt;</v>
      </c>
      <c r="AG59" s="18" t="str">
        <f t="shared" si="23"/>
        <v/>
      </c>
    </row>
    <row r="60" spans="1:33">
      <c r="A60" s="1" t="s">
        <v>560</v>
      </c>
      <c r="B60" s="21">
        <v>1</v>
      </c>
      <c r="C60" s="17" t="str">
        <f t="shared" si="25"/>
        <v>Assessment</v>
      </c>
      <c r="D60" s="21">
        <v>2</v>
      </c>
      <c r="E60" s="21" t="s">
        <v>317</v>
      </c>
      <c r="F60" s="21">
        <v>5</v>
      </c>
      <c r="G60" s="17" t="str">
        <f t="shared" si="14"/>
        <v>The adaptive school</v>
      </c>
      <c r="H60" s="22">
        <v>1052</v>
      </c>
      <c r="I60" s="23"/>
      <c r="J60" s="23"/>
      <c r="K60" s="17" t="s">
        <v>559</v>
      </c>
      <c r="L60" s="17" t="str">
        <f t="shared" si="0"/>
        <v>eportfolio is a reflective tool&amp;#xa;for critical action research</v>
      </c>
      <c r="M60" s="17" t="str">
        <f t="shared" si="15"/>
        <v>eportfolio is a reflective tool&amp;#xa;for critical action research</v>
      </c>
      <c r="N60" s="17" t="str">
        <f t="shared" si="2"/>
        <v>eportfolio is a reflective tool&amp;#xa;for critical action research</v>
      </c>
      <c r="O60" s="17" t="str">
        <f t="shared" si="3"/>
        <v>eportfolio is a reflective tool&amp;#xa;for critical action research</v>
      </c>
      <c r="P60" s="17" t="str">
        <f t="shared" si="4"/>
        <v>eportfolio is a reflective tool&amp;#xa;for critical action research</v>
      </c>
      <c r="Q60" s="17" t="str">
        <f t="shared" si="5"/>
        <v>eportfolio is a reflective tool&amp;#xa;for critical action research</v>
      </c>
      <c r="R60" s="17" t="str">
        <f t="shared" si="6"/>
        <v>eportfolio is a reflective tool&amp;#xa;for critical action research</v>
      </c>
      <c r="S60" s="17" t="str">
        <f t="shared" si="7"/>
        <v>eportfolio is a reflective tool&amp;#xa;for critical action research</v>
      </c>
      <c r="T60" s="23"/>
      <c r="U60" s="17"/>
      <c r="V60" s="17"/>
      <c r="W60" s="18" t="str">
        <f t="shared" si="16"/>
        <v>&lt;concept id="1053" label="Assessment - connection from The adaptive school&amp;#xa;eportfolio is a reflective tool&amp;#xa;for critical action research&amp;#xa;1053"/&gt;</v>
      </c>
      <c r="X60" s="18" t="str">
        <f t="shared" ca="1" si="8"/>
        <v>&lt;concept-appearance id="1053" x="4576" y="3357" stylesheet-id="connection" background-color="234, 209, 220,255" /&gt;</v>
      </c>
      <c r="Y60" s="18">
        <f t="shared" ca="1" si="17"/>
        <v>4576</v>
      </c>
      <c r="Z60" s="18">
        <f t="shared" ca="1" si="18"/>
        <v>3357</v>
      </c>
      <c r="AA60" s="18">
        <f t="shared" si="9"/>
        <v>0</v>
      </c>
      <c r="AB60" s="18">
        <f t="shared" si="19"/>
        <v>0</v>
      </c>
      <c r="AC60" s="18">
        <f t="shared" si="10"/>
        <v>5</v>
      </c>
      <c r="AD60" s="18" t="str">
        <f t="shared" si="20"/>
        <v>234, 209, 220,255</v>
      </c>
      <c r="AE60" s="18" t="str">
        <f t="shared" si="21"/>
        <v>&lt;connection id="link-1-1053" from-id="1053" to-id="1052"/&gt;</v>
      </c>
      <c r="AF60" s="18" t="str">
        <f t="shared" si="22"/>
        <v/>
      </c>
      <c r="AG60" s="18" t="str">
        <f t="shared" si="23"/>
        <v/>
      </c>
    </row>
    <row r="61" spans="1:33">
      <c r="A61" s="1" t="s">
        <v>558</v>
      </c>
      <c r="B61" s="21">
        <v>1</v>
      </c>
      <c r="C61" s="17" t="str">
        <f t="shared" si="25"/>
        <v>Assessment</v>
      </c>
      <c r="D61" s="21">
        <v>2</v>
      </c>
      <c r="E61" s="21" t="s">
        <v>317</v>
      </c>
      <c r="F61" s="21">
        <v>2</v>
      </c>
      <c r="G61" s="17" t="str">
        <f t="shared" si="14"/>
        <v>Stakeholder Engagement</v>
      </c>
      <c r="H61" s="22">
        <v>1052</v>
      </c>
      <c r="I61" s="23"/>
      <c r="J61" s="23"/>
      <c r="K61" s="17" t="s">
        <v>557</v>
      </c>
      <c r="L61" s="17" t="str">
        <f t="shared" si="0"/>
        <v>Solution 2 Portfolio</v>
      </c>
      <c r="M61" s="17" t="str">
        <f t="shared" si="15"/>
        <v>Solution 2 Portfolio</v>
      </c>
      <c r="N61" s="17" t="str">
        <f t="shared" si="2"/>
        <v>Solution 2 Portfolio</v>
      </c>
      <c r="O61" s="17" t="str">
        <f t="shared" si="3"/>
        <v>Solution 2 Portfolio</v>
      </c>
      <c r="P61" s="17" t="str">
        <f t="shared" si="4"/>
        <v>Solution 2 Portfolio</v>
      </c>
      <c r="Q61" s="17" t="str">
        <f t="shared" si="5"/>
        <v>Solution 2 Portfolio</v>
      </c>
      <c r="R61" s="17" t="str">
        <f t="shared" si="6"/>
        <v>Solution 2 Portfolio</v>
      </c>
      <c r="S61" s="17" t="str">
        <f t="shared" si="7"/>
        <v>Solution 2 Portfolio</v>
      </c>
      <c r="T61" s="23"/>
      <c r="U61" s="17"/>
      <c r="V61" s="17"/>
      <c r="W61" s="18" t="str">
        <f t="shared" si="16"/>
        <v>&lt;concept id="1054" label="Assessment - connection from Stakeholder Engagement&amp;#xa;Solution 2 Portfolio&amp;#xa;1054"/&gt;</v>
      </c>
      <c r="X61" s="18" t="str">
        <f t="shared" ca="1" si="8"/>
        <v>&lt;concept-appearance id="1054" x="4609" y="3343" stylesheet-id="connection" background-color="244, 204, 205,255" /&gt;</v>
      </c>
      <c r="Y61" s="18">
        <f t="shared" ca="1" si="17"/>
        <v>4609</v>
      </c>
      <c r="Z61" s="18">
        <f t="shared" ca="1" si="18"/>
        <v>3343</v>
      </c>
      <c r="AA61" s="18">
        <f t="shared" si="9"/>
        <v>0</v>
      </c>
      <c r="AB61" s="18">
        <f t="shared" si="19"/>
        <v>0</v>
      </c>
      <c r="AC61" s="18">
        <f t="shared" si="10"/>
        <v>2</v>
      </c>
      <c r="AD61" s="18" t="str">
        <f t="shared" si="20"/>
        <v>244, 204, 205,255</v>
      </c>
      <c r="AE61" s="18" t="str">
        <f t="shared" si="21"/>
        <v>&lt;connection id="link-1-1054" from-id="1054" to-id="1052"/&gt;</v>
      </c>
      <c r="AF61" s="18" t="str">
        <f t="shared" si="22"/>
        <v/>
      </c>
      <c r="AG61" s="18" t="str">
        <f t="shared" si="23"/>
        <v/>
      </c>
    </row>
    <row r="62" spans="1:33">
      <c r="A62" s="1" t="s">
        <v>556</v>
      </c>
      <c r="B62" s="21">
        <v>1</v>
      </c>
      <c r="C62" s="17" t="str">
        <f t="shared" si="25"/>
        <v>Assessment</v>
      </c>
      <c r="D62" s="21">
        <v>3</v>
      </c>
      <c r="E62" s="21" t="s">
        <v>317</v>
      </c>
      <c r="F62" s="21">
        <v>2</v>
      </c>
      <c r="G62" s="17" t="str">
        <f t="shared" si="14"/>
        <v>Stakeholder Engagement</v>
      </c>
      <c r="H62" s="22">
        <v>1052</v>
      </c>
      <c r="I62" s="23"/>
      <c r="J62" s="23"/>
      <c r="K62" s="17" t="s">
        <v>555</v>
      </c>
      <c r="L62" s="17" t="str">
        <f t="shared" si="0"/>
        <v>Think of our solution 2 too!</v>
      </c>
      <c r="M62" s="17" t="str">
        <f t="shared" si="15"/>
        <v>Think of our solution 2 too!</v>
      </c>
      <c r="N62" s="17" t="str">
        <f t="shared" si="2"/>
        <v>Think of our solution 2 too!</v>
      </c>
      <c r="O62" s="17" t="str">
        <f t="shared" si="3"/>
        <v>Think of our solution 2 too!</v>
      </c>
      <c r="P62" s="17" t="str">
        <f t="shared" si="4"/>
        <v>Think of our solution 2 too!</v>
      </c>
      <c r="Q62" s="17" t="str">
        <f t="shared" si="5"/>
        <v>Think of our solution 2 too!</v>
      </c>
      <c r="R62" s="17" t="str">
        <f t="shared" si="6"/>
        <v>Think of our solution 2 too!</v>
      </c>
      <c r="S62" s="17" t="str">
        <f t="shared" si="7"/>
        <v>Think of our solution 2 too!</v>
      </c>
      <c r="T62" s="23"/>
      <c r="U62" s="17"/>
      <c r="V62" s="17"/>
      <c r="W62" s="18" t="str">
        <f t="shared" si="16"/>
        <v>&lt;concept id="1055" label="Assessment - connection from Stakeholder Engagement&amp;#xa;Think of our solution 2 too!&amp;#xa;1055"/&gt;</v>
      </c>
      <c r="X62" s="18" t="str">
        <f t="shared" ca="1" si="8"/>
        <v>&lt;concept-appearance id="1055" x="4580" y="3340" stylesheet-id="connection" background-color="244, 204, 205,255" /&gt;</v>
      </c>
      <c r="Y62" s="18">
        <f t="shared" ca="1" si="17"/>
        <v>4580</v>
      </c>
      <c r="Z62" s="18">
        <f t="shared" ca="1" si="18"/>
        <v>3340</v>
      </c>
      <c r="AA62" s="18">
        <f t="shared" si="9"/>
        <v>0</v>
      </c>
      <c r="AB62" s="18">
        <f t="shared" si="19"/>
        <v>0</v>
      </c>
      <c r="AC62" s="18">
        <f t="shared" si="10"/>
        <v>2</v>
      </c>
      <c r="AD62" s="18" t="str">
        <f t="shared" si="20"/>
        <v>244, 204, 205,255</v>
      </c>
      <c r="AE62" s="18" t="str">
        <f t="shared" si="21"/>
        <v>&lt;connection id="link-1-1055" from-id="1055" to-id="1052"/&gt;</v>
      </c>
      <c r="AF62" s="18" t="str">
        <f t="shared" si="22"/>
        <v/>
      </c>
      <c r="AG62" s="18" t="str">
        <f t="shared" si="23"/>
        <v/>
      </c>
    </row>
    <row r="63" spans="1:33">
      <c r="A63" s="1" t="s">
        <v>554</v>
      </c>
      <c r="B63" s="21">
        <v>1</v>
      </c>
      <c r="C63" s="17" t="str">
        <f t="shared" si="25"/>
        <v>Assessment</v>
      </c>
      <c r="D63" s="21">
        <v>1</v>
      </c>
      <c r="E63" s="21" t="s">
        <v>49</v>
      </c>
      <c r="F63" s="21"/>
      <c r="G63" s="17" t="str">
        <f t="shared" si="14"/>
        <v/>
      </c>
      <c r="H63" s="22"/>
      <c r="I63" s="23"/>
      <c r="J63" s="23"/>
      <c r="K63" s="17" t="s">
        <v>553</v>
      </c>
      <c r="L63" s="17" t="str">
        <f t="shared" si="0"/>
        <v>Assessment centres - rich data -&amp;#xa;assess complex tasks</v>
      </c>
      <c r="M63" s="17" t="str">
        <f t="shared" si="15"/>
        <v>Assessment centres - rich data -&amp;#xa;assess complex tasks</v>
      </c>
      <c r="N63" s="17" t="str">
        <f t="shared" si="2"/>
        <v>Assessment centres - rich data -&amp;#xa;assess complex tasks</v>
      </c>
      <c r="O63" s="17" t="str">
        <f t="shared" si="3"/>
        <v>Assessment centres - rich data -&amp;#xa;assess complex tasks</v>
      </c>
      <c r="P63" s="17" t="str">
        <f t="shared" si="4"/>
        <v>Assessment centres - rich data -&amp;#xa;assess complex tasks</v>
      </c>
      <c r="Q63" s="17" t="str">
        <f t="shared" si="5"/>
        <v>Assessment centres - rich data -&amp;#xa;assess complex tasks</v>
      </c>
      <c r="R63" s="17" t="str">
        <f t="shared" si="6"/>
        <v>Assessment centres - rich data -&amp;#xa;assess complex tasks</v>
      </c>
      <c r="S63" s="17" t="str">
        <f t="shared" si="7"/>
        <v>Assessment centres - rich data -&amp;#xa;assess complex tasks</v>
      </c>
      <c r="T63" s="23" t="s">
        <v>0</v>
      </c>
      <c r="U63" s="17"/>
      <c r="V63" s="17"/>
      <c r="W63" s="18" t="str">
        <f t="shared" si="16"/>
        <v>&lt;concept id="1056" label="Assessment - solution&amp;#xa;Assessment centres - rich data -&amp;#xa;assess complex tasks&amp;#xa;1056"/&gt;</v>
      </c>
      <c r="X63" s="18" t="str">
        <f t="shared" ca="1" si="8"/>
        <v>&lt;concept-appearance id="1056" x="5254" y="3373" stylesheet-id="solution" background-color="252, 229, 205,255" /&gt;</v>
      </c>
      <c r="Y63" s="18">
        <f t="shared" ca="1" si="17"/>
        <v>5254</v>
      </c>
      <c r="Z63" s="18">
        <f t="shared" ca="1" si="18"/>
        <v>3373</v>
      </c>
      <c r="AA63" s="18">
        <f t="shared" si="9"/>
        <v>3</v>
      </c>
      <c r="AB63" s="18">
        <f t="shared" si="19"/>
        <v>2</v>
      </c>
      <c r="AC63" s="18">
        <f t="shared" si="10"/>
        <v>1</v>
      </c>
      <c r="AD63" s="18" t="str">
        <f t="shared" si="20"/>
        <v>252, 229, 205,255</v>
      </c>
      <c r="AE63" s="18" t="str">
        <f t="shared" si="21"/>
        <v/>
      </c>
      <c r="AF63" s="18" t="str">
        <f t="shared" si="22"/>
        <v/>
      </c>
      <c r="AG63" s="18" t="str">
        <f t="shared" si="23"/>
        <v/>
      </c>
    </row>
    <row r="64" spans="1:33">
      <c r="A64" s="1" t="s">
        <v>552</v>
      </c>
      <c r="B64" s="21">
        <v>1</v>
      </c>
      <c r="C64" s="17" t="str">
        <f t="shared" si="25"/>
        <v>Assessment</v>
      </c>
      <c r="D64" s="21">
        <v>3</v>
      </c>
      <c r="E64" s="21" t="s">
        <v>317</v>
      </c>
      <c r="F64" s="21">
        <v>4</v>
      </c>
      <c r="G64" s="17" t="str">
        <f t="shared" si="14"/>
        <v>The creative learning environment</v>
      </c>
      <c r="H64" s="22">
        <v>1056</v>
      </c>
      <c r="I64" s="23"/>
      <c r="J64" s="23"/>
      <c r="K64" s="17" t="s">
        <v>551</v>
      </c>
      <c r="L64" s="17" t="str">
        <f t="shared" si="0"/>
        <v>Links to our solution / technology&amp;#xa;on assessing collaborative / creative activities and outcomes</v>
      </c>
      <c r="M64" s="17" t="str">
        <f t="shared" si="15"/>
        <v>Links to our solution / technology&amp;#xa;on assessing collaborative /&amp;#xa;creative activities and outcomes</v>
      </c>
      <c r="N64" s="17" t="str">
        <f t="shared" si="2"/>
        <v>Links to our solution / technology&amp;#xa;on assessing collaborative /&amp;#xa;creative activities and outcomes</v>
      </c>
      <c r="O64" s="17" t="str">
        <f t="shared" si="3"/>
        <v>Links to our solution / technology&amp;#xa;on assessing collaborative /&amp;#xa;creative activities and outcomes</v>
      </c>
      <c r="P64" s="17" t="str">
        <f t="shared" si="4"/>
        <v>Links to our solution / technology&amp;#xa;on assessing collaborative /&amp;#xa;creative activities and outcomes</v>
      </c>
      <c r="Q64" s="17" t="str">
        <f t="shared" si="5"/>
        <v>Links to our solution / technology&amp;#xa;on assessing collaborative /&amp;#xa;creative activities and outcomes</v>
      </c>
      <c r="R64" s="17" t="str">
        <f t="shared" si="6"/>
        <v>Links to our solution / technology&amp;#xa;on assessing collaborative /&amp;#xa;creative activities and outcomes</v>
      </c>
      <c r="S64" s="17" t="str">
        <f t="shared" si="7"/>
        <v>Links to our solution / technology&amp;#xa;on assessing collaborative /&amp;#xa;creative activities and outcomes</v>
      </c>
      <c r="T64" s="23"/>
      <c r="U64" s="17"/>
      <c r="V64" s="17"/>
      <c r="W64" s="18" t="str">
        <f t="shared" si="16"/>
        <v>&lt;concept id="1057" label="Assessment - connection from The creative learning environment&amp;#xa;Links to our solution / technology&amp;#xa;on assessing collaborative /&amp;#xa;creative activities and outcomes&amp;#xa;1057"/&gt;</v>
      </c>
      <c r="X64" s="18" t="str">
        <f t="shared" ca="1" si="8"/>
        <v>&lt;concept-appearance id="1057" x="5354" y="3471" stylesheet-id="connection" background-color="207, 226, 243,255" /&gt;</v>
      </c>
      <c r="Y64" s="18">
        <f t="shared" ca="1" si="17"/>
        <v>5354</v>
      </c>
      <c r="Z64" s="18">
        <f t="shared" ca="1" si="18"/>
        <v>3471</v>
      </c>
      <c r="AA64" s="18">
        <f t="shared" si="9"/>
        <v>0</v>
      </c>
      <c r="AB64" s="18">
        <f t="shared" si="19"/>
        <v>0</v>
      </c>
      <c r="AC64" s="18">
        <f t="shared" si="10"/>
        <v>4</v>
      </c>
      <c r="AD64" s="18" t="str">
        <f t="shared" si="20"/>
        <v>207, 226, 243,255</v>
      </c>
      <c r="AE64" s="18" t="str">
        <f t="shared" si="21"/>
        <v>&lt;connection id="link-1-1057" from-id="1057" to-id="1056"/&gt;</v>
      </c>
      <c r="AF64" s="18" t="str">
        <f t="shared" si="22"/>
        <v/>
      </c>
      <c r="AG64" s="18" t="str">
        <f t="shared" si="23"/>
        <v/>
      </c>
    </row>
    <row r="65" spans="1:33">
      <c r="A65" s="1" t="s">
        <v>550</v>
      </c>
      <c r="B65" s="21">
        <v>1</v>
      </c>
      <c r="C65" s="17" t="str">
        <f t="shared" si="25"/>
        <v>Assessment</v>
      </c>
      <c r="D65" s="21">
        <v>3</v>
      </c>
      <c r="E65" s="21" t="s">
        <v>317</v>
      </c>
      <c r="F65" s="21">
        <v>5</v>
      </c>
      <c r="G65" s="17" t="str">
        <f t="shared" si="14"/>
        <v>The adaptive school</v>
      </c>
      <c r="H65" s="22">
        <v>1056</v>
      </c>
      <c r="I65" s="23"/>
      <c r="J65" s="23"/>
      <c r="K65" s="17" t="s">
        <v>549</v>
      </c>
      <c r="L65" s="17" t="str">
        <f t="shared" si="0"/>
        <v>Like our S6</v>
      </c>
      <c r="M65" s="17" t="str">
        <f t="shared" si="15"/>
        <v>Like our S6</v>
      </c>
      <c r="N65" s="17" t="str">
        <f t="shared" si="2"/>
        <v>Like our S6</v>
      </c>
      <c r="O65" s="17" t="str">
        <f t="shared" si="3"/>
        <v>Like our S6</v>
      </c>
      <c r="P65" s="17" t="str">
        <f t="shared" si="4"/>
        <v>Like our S6</v>
      </c>
      <c r="Q65" s="17" t="str">
        <f t="shared" si="5"/>
        <v>Like our S6</v>
      </c>
      <c r="R65" s="17" t="str">
        <f t="shared" si="6"/>
        <v>Like our S6</v>
      </c>
      <c r="S65" s="17" t="str">
        <f t="shared" si="7"/>
        <v>Like our S6</v>
      </c>
      <c r="T65" s="23"/>
      <c r="U65" s="17"/>
      <c r="V65" s="17"/>
      <c r="W65" s="18" t="str">
        <f t="shared" si="16"/>
        <v>&lt;concept id="1058" label="Assessment - connection from The adaptive school&amp;#xa;Like our S6&amp;#xa;1058"/&gt;</v>
      </c>
      <c r="X65" s="18" t="str">
        <f t="shared" ca="1" si="8"/>
        <v>&lt;concept-appearance id="1058" x="5356" y="3472" stylesheet-id="connection" background-color="234, 209, 220,255" /&gt;</v>
      </c>
      <c r="Y65" s="18">
        <f t="shared" ca="1" si="17"/>
        <v>5356</v>
      </c>
      <c r="Z65" s="18">
        <f t="shared" ca="1" si="18"/>
        <v>3472</v>
      </c>
      <c r="AA65" s="18">
        <f t="shared" si="9"/>
        <v>0</v>
      </c>
      <c r="AB65" s="18">
        <f t="shared" si="19"/>
        <v>0</v>
      </c>
      <c r="AC65" s="18">
        <f t="shared" si="10"/>
        <v>5</v>
      </c>
      <c r="AD65" s="18" t="str">
        <f t="shared" si="20"/>
        <v>234, 209, 220,255</v>
      </c>
      <c r="AE65" s="18" t="str">
        <f t="shared" si="21"/>
        <v>&lt;connection id="link-1-1058" from-id="1058" to-id="1056"/&gt;</v>
      </c>
      <c r="AF65" s="18" t="str">
        <f t="shared" si="22"/>
        <v/>
      </c>
      <c r="AG65" s="18" t="str">
        <f t="shared" si="23"/>
        <v/>
      </c>
    </row>
    <row r="66" spans="1:33">
      <c r="A66" s="1" t="s">
        <v>548</v>
      </c>
      <c r="B66" s="21">
        <v>1</v>
      </c>
      <c r="C66" s="17" t="str">
        <f t="shared" si="25"/>
        <v>Assessment</v>
      </c>
      <c r="D66" s="21">
        <v>1</v>
      </c>
      <c r="E66" s="21" t="s">
        <v>49</v>
      </c>
      <c r="F66" s="21"/>
      <c r="G66" s="17" t="str">
        <f t="shared" si="14"/>
        <v/>
      </c>
      <c r="H66" s="22"/>
      <c r="I66" s="23"/>
      <c r="J66" s="23"/>
      <c r="K66" s="17" t="s">
        <v>547</v>
      </c>
      <c r="L66" s="17" t="str">
        <f t="shared" si="0"/>
        <v>Open learner models</v>
      </c>
      <c r="M66" s="17" t="str">
        <f t="shared" si="15"/>
        <v>Open learner models</v>
      </c>
      <c r="N66" s="17" t="str">
        <f t="shared" si="2"/>
        <v>Open learner models</v>
      </c>
      <c r="O66" s="17" t="str">
        <f t="shared" si="3"/>
        <v>Open learner models</v>
      </c>
      <c r="P66" s="17" t="str">
        <f t="shared" si="4"/>
        <v>Open learner models</v>
      </c>
      <c r="Q66" s="17" t="str">
        <f t="shared" si="5"/>
        <v>Open learner models</v>
      </c>
      <c r="R66" s="17" t="str">
        <f t="shared" si="6"/>
        <v>Open learner models</v>
      </c>
      <c r="S66" s="17" t="str">
        <f t="shared" si="7"/>
        <v>Open learner models</v>
      </c>
      <c r="T66" s="23" t="s">
        <v>0</v>
      </c>
      <c r="U66" s="17"/>
      <c r="V66" s="17"/>
      <c r="W66" s="18" t="str">
        <f t="shared" si="16"/>
        <v>&lt;concept id="1059" label="Assessment - solution&amp;#xa;Open learner models&amp;#xa;1059"/&gt;</v>
      </c>
      <c r="X66" s="18" t="str">
        <f t="shared" ca="1" si="8"/>
        <v>&lt;concept-appearance id="1059" x="5766" y="3674" stylesheet-id="solution" background-color="252, 229, 205,255" /&gt;</v>
      </c>
      <c r="Y66" s="18">
        <f t="shared" ca="1" si="17"/>
        <v>5766</v>
      </c>
      <c r="Z66" s="18">
        <f t="shared" ca="1" si="18"/>
        <v>3674</v>
      </c>
      <c r="AA66" s="18">
        <f t="shared" si="9"/>
        <v>3</v>
      </c>
      <c r="AB66" s="18">
        <f t="shared" si="19"/>
        <v>2</v>
      </c>
      <c r="AC66" s="18">
        <f t="shared" si="10"/>
        <v>1</v>
      </c>
      <c r="AD66" s="18" t="str">
        <f t="shared" si="20"/>
        <v>252, 229, 205,255</v>
      </c>
      <c r="AE66" s="18" t="str">
        <f t="shared" si="21"/>
        <v/>
      </c>
      <c r="AF66" s="18" t="str">
        <f t="shared" si="22"/>
        <v/>
      </c>
      <c r="AG66" s="18" t="str">
        <f t="shared" si="23"/>
        <v/>
      </c>
    </row>
    <row r="67" spans="1:33">
      <c r="A67" s="1" t="s">
        <v>546</v>
      </c>
      <c r="B67" s="21">
        <v>1</v>
      </c>
      <c r="C67" s="17" t="str">
        <f t="shared" si="25"/>
        <v>Assessment</v>
      </c>
      <c r="D67" s="21">
        <v>2</v>
      </c>
      <c r="E67" s="21" t="s">
        <v>317</v>
      </c>
      <c r="F67" s="21">
        <v>2</v>
      </c>
      <c r="G67" s="17" t="str">
        <f t="shared" si="14"/>
        <v>Stakeholder Engagement</v>
      </c>
      <c r="H67" s="22">
        <v>1059</v>
      </c>
      <c r="I67" s="23"/>
      <c r="J67" s="23"/>
      <c r="K67" s="17" t="s">
        <v>537</v>
      </c>
      <c r="L67" s="17" t="str">
        <f t="shared" si="0"/>
        <v>G1 (Active student participation&amp;#xa;with growing responsibility for learning)</v>
      </c>
      <c r="M67" s="17" t="str">
        <f t="shared" si="15"/>
        <v>G1 (Active student participation&amp;#xa;with growing responsibility for&amp;#xa;learning)</v>
      </c>
      <c r="N67" s="17" t="str">
        <f t="shared" si="2"/>
        <v>G1 (Active student participation&amp;#xa;with growing responsibility for&amp;#xa;learning)</v>
      </c>
      <c r="O67" s="17" t="str">
        <f t="shared" si="3"/>
        <v>G1 (Active student participation&amp;#xa;with growing responsibility for&amp;#xa;learning)</v>
      </c>
      <c r="P67" s="17" t="str">
        <f t="shared" si="4"/>
        <v>G1 (Active student participation&amp;#xa;with growing responsibility for&amp;#xa;learning)</v>
      </c>
      <c r="Q67" s="17" t="str">
        <f t="shared" si="5"/>
        <v>G1 (Active student participation&amp;#xa;with growing responsibility for&amp;#xa;learning)</v>
      </c>
      <c r="R67" s="17" t="str">
        <f t="shared" si="6"/>
        <v>G1 (Active student participation&amp;#xa;with growing responsibility for&amp;#xa;learning)</v>
      </c>
      <c r="S67" s="17" t="str">
        <f t="shared" si="7"/>
        <v>G1 (Active student participation&amp;#xa;with growing responsibility for&amp;#xa;learning)</v>
      </c>
      <c r="T67" s="23"/>
      <c r="U67" s="17"/>
      <c r="V67" s="17"/>
      <c r="W67" s="18" t="str">
        <f t="shared" si="16"/>
        <v>&lt;concept id="1060" label="Assessment - connection from Stakeholder Engagement&amp;#xa;G1 (Active student participation&amp;#xa;with growing responsibility for&amp;#xa;learning)&amp;#xa;1060"/&gt;</v>
      </c>
      <c r="X67" s="18" t="str">
        <f t="shared" ca="1" si="8"/>
        <v>&lt;concept-appearance id="1060" x="5838" y="3779" stylesheet-id="connection" background-color="244, 204, 205,255" /&gt;</v>
      </c>
      <c r="Y67" s="18">
        <f t="shared" ca="1" si="17"/>
        <v>5838</v>
      </c>
      <c r="Z67" s="18">
        <f t="shared" ca="1" si="18"/>
        <v>3779</v>
      </c>
      <c r="AA67" s="18">
        <f t="shared" si="9"/>
        <v>0</v>
      </c>
      <c r="AB67" s="18">
        <f t="shared" si="19"/>
        <v>0</v>
      </c>
      <c r="AC67" s="18">
        <f t="shared" si="10"/>
        <v>2</v>
      </c>
      <c r="AD67" s="18" t="str">
        <f t="shared" si="20"/>
        <v>244, 204, 205,255</v>
      </c>
      <c r="AE67" s="18" t="str">
        <f t="shared" si="21"/>
        <v>&lt;connection id="link-1-1060" from-id="1060" to-id="1059"/&gt;</v>
      </c>
      <c r="AF67" s="18" t="str">
        <f t="shared" si="22"/>
        <v/>
      </c>
      <c r="AG67" s="18" t="str">
        <f t="shared" si="23"/>
        <v/>
      </c>
    </row>
    <row r="68" spans="1:33">
      <c r="A68" s="1" t="s">
        <v>545</v>
      </c>
      <c r="B68" s="21">
        <v>1</v>
      </c>
      <c r="C68" s="17" t="str">
        <f t="shared" si="25"/>
        <v>Assessment</v>
      </c>
      <c r="D68" s="21">
        <v>3</v>
      </c>
      <c r="E68" s="21" t="s">
        <v>317</v>
      </c>
      <c r="F68" s="21">
        <v>5</v>
      </c>
      <c r="G68" s="17" t="str">
        <f t="shared" si="14"/>
        <v>The adaptive school</v>
      </c>
      <c r="H68" s="22">
        <v>1059</v>
      </c>
      <c r="I68" s="23"/>
      <c r="J68" s="23"/>
      <c r="K68" s="17" t="s">
        <v>392</v>
      </c>
      <c r="L68" s="17" t="str">
        <f t="shared" si="0"/>
        <v>Like our S4</v>
      </c>
      <c r="M68" s="17" t="str">
        <f t="shared" si="15"/>
        <v>Like our S4</v>
      </c>
      <c r="N68" s="17" t="str">
        <f t="shared" si="2"/>
        <v>Like our S4</v>
      </c>
      <c r="O68" s="17" t="str">
        <f t="shared" si="3"/>
        <v>Like our S4</v>
      </c>
      <c r="P68" s="17" t="str">
        <f t="shared" si="4"/>
        <v>Like our S4</v>
      </c>
      <c r="Q68" s="17" t="str">
        <f t="shared" si="5"/>
        <v>Like our S4</v>
      </c>
      <c r="R68" s="17" t="str">
        <f t="shared" si="6"/>
        <v>Like our S4</v>
      </c>
      <c r="S68" s="17" t="str">
        <f t="shared" si="7"/>
        <v>Like our S4</v>
      </c>
      <c r="T68" s="23"/>
      <c r="U68" s="17"/>
      <c r="V68" s="17"/>
      <c r="W68" s="18" t="str">
        <f t="shared" si="16"/>
        <v>&lt;concept id="1061" label="Assessment - connection from The adaptive school&amp;#xa;Like our S4&amp;#xa;1061"/&gt;</v>
      </c>
      <c r="X68" s="18" t="str">
        <f t="shared" ca="1" si="8"/>
        <v>&lt;concept-appearance id="1061" x="5858" y="3748" stylesheet-id="connection" background-color="234, 209, 220,255" /&gt;</v>
      </c>
      <c r="Y68" s="18">
        <f t="shared" ca="1" si="17"/>
        <v>5858</v>
      </c>
      <c r="Z68" s="18">
        <f t="shared" ca="1" si="18"/>
        <v>3748</v>
      </c>
      <c r="AA68" s="18">
        <f t="shared" si="9"/>
        <v>0</v>
      </c>
      <c r="AB68" s="18">
        <f t="shared" si="19"/>
        <v>0</v>
      </c>
      <c r="AC68" s="18">
        <f t="shared" si="10"/>
        <v>5</v>
      </c>
      <c r="AD68" s="18" t="str">
        <f t="shared" si="20"/>
        <v>234, 209, 220,255</v>
      </c>
      <c r="AE68" s="18" t="str">
        <f t="shared" si="21"/>
        <v>&lt;connection id="link-1-1061" from-id="1061" to-id="1059"/&gt;</v>
      </c>
      <c r="AF68" s="18" t="str">
        <f t="shared" si="22"/>
        <v/>
      </c>
      <c r="AG68" s="18" t="str">
        <f t="shared" si="23"/>
        <v/>
      </c>
    </row>
    <row r="69" spans="1:33">
      <c r="A69" s="1" t="s">
        <v>544</v>
      </c>
      <c r="B69" s="21">
        <v>1</v>
      </c>
      <c r="C69" s="17" t="str">
        <f t="shared" si="25"/>
        <v>Assessment</v>
      </c>
      <c r="D69" s="21">
        <v>1</v>
      </c>
      <c r="E69" s="21" t="s">
        <v>49</v>
      </c>
      <c r="F69" s="21"/>
      <c r="G69" s="17" t="str">
        <f t="shared" si="14"/>
        <v/>
      </c>
      <c r="H69" s="22"/>
      <c r="I69" s="23"/>
      <c r="J69" s="23"/>
      <c r="K69" s="17" t="s">
        <v>543</v>
      </c>
      <c r="L69" s="17" t="str">
        <f t="shared" si="0"/>
        <v>Data provenance management</v>
      </c>
      <c r="M69" s="17" t="str">
        <f t="shared" si="15"/>
        <v>Data provenance management</v>
      </c>
      <c r="N69" s="17" t="str">
        <f t="shared" si="2"/>
        <v>Data provenance management</v>
      </c>
      <c r="O69" s="17" t="str">
        <f t="shared" si="3"/>
        <v>Data provenance management</v>
      </c>
      <c r="P69" s="17" t="str">
        <f t="shared" si="4"/>
        <v>Data provenance management</v>
      </c>
      <c r="Q69" s="17" t="str">
        <f t="shared" si="5"/>
        <v>Data provenance management</v>
      </c>
      <c r="R69" s="17" t="str">
        <f t="shared" si="6"/>
        <v>Data provenance management</v>
      </c>
      <c r="S69" s="17" t="str">
        <f t="shared" si="7"/>
        <v>Data provenance management</v>
      </c>
      <c r="T69" s="23" t="s">
        <v>13</v>
      </c>
      <c r="U69" s="17"/>
      <c r="V69" s="17"/>
      <c r="W69" s="18" t="str">
        <f t="shared" si="16"/>
        <v>&lt;concept id="1062" label="Assessment - solution&amp;#xa;Data provenance management&amp;#xa;1062"/&gt;</v>
      </c>
      <c r="X69" s="18" t="str">
        <f t="shared" ca="1" si="8"/>
        <v>&lt;concept-appearance id="1062" x="6448" y="3786" stylesheet-id="solution" background-color="252, 229, 205,255" /&gt;</v>
      </c>
      <c r="Y69" s="18">
        <f t="shared" ca="1" si="17"/>
        <v>6448</v>
      </c>
      <c r="Z69" s="18">
        <f t="shared" ca="1" si="18"/>
        <v>3786</v>
      </c>
      <c r="AA69" s="18">
        <f t="shared" si="9"/>
        <v>3</v>
      </c>
      <c r="AB69" s="18">
        <f t="shared" si="19"/>
        <v>3</v>
      </c>
      <c r="AC69" s="18">
        <f t="shared" si="10"/>
        <v>1</v>
      </c>
      <c r="AD69" s="18" t="str">
        <f t="shared" si="20"/>
        <v>252, 229, 205,255</v>
      </c>
      <c r="AE69" s="18" t="str">
        <f t="shared" si="21"/>
        <v/>
      </c>
      <c r="AF69" s="18" t="str">
        <f t="shared" si="22"/>
        <v/>
      </c>
      <c r="AG69" s="18" t="str">
        <f t="shared" si="23"/>
        <v/>
      </c>
    </row>
    <row r="70" spans="1:33">
      <c r="A70" s="1" t="s">
        <v>542</v>
      </c>
      <c r="B70" s="21">
        <v>1</v>
      </c>
      <c r="C70" s="17" t="str">
        <f t="shared" si="25"/>
        <v>Assessment</v>
      </c>
      <c r="D70" s="21">
        <v>1</v>
      </c>
      <c r="E70" s="21" t="s">
        <v>49</v>
      </c>
      <c r="F70" s="21"/>
      <c r="G70" s="17" t="str">
        <f t="shared" si="14"/>
        <v/>
      </c>
      <c r="H70" s="22"/>
      <c r="I70" s="23"/>
      <c r="J70" s="23"/>
      <c r="K70" s="17" t="s">
        <v>541</v>
      </c>
      <c r="L70" s="17" t="str">
        <f t="shared" si="0"/>
        <v>Parent training</v>
      </c>
      <c r="M70" s="17" t="str">
        <f t="shared" si="15"/>
        <v>Parent training</v>
      </c>
      <c r="N70" s="17" t="str">
        <f t="shared" si="2"/>
        <v>Parent training</v>
      </c>
      <c r="O70" s="17" t="str">
        <f t="shared" si="3"/>
        <v>Parent training</v>
      </c>
      <c r="P70" s="17" t="str">
        <f t="shared" si="4"/>
        <v>Parent training</v>
      </c>
      <c r="Q70" s="17" t="str">
        <f t="shared" si="5"/>
        <v>Parent training</v>
      </c>
      <c r="R70" s="17" t="str">
        <f t="shared" si="6"/>
        <v>Parent training</v>
      </c>
      <c r="S70" s="17" t="str">
        <f t="shared" si="7"/>
        <v>Parent training</v>
      </c>
      <c r="T70" s="23" t="s">
        <v>4</v>
      </c>
      <c r="U70" s="17"/>
      <c r="V70" s="17"/>
      <c r="W70" s="18" t="str">
        <f t="shared" si="16"/>
        <v>&lt;concept id="1063" label="Assessment - solution&amp;#xa;Parent training&amp;#xa;1063"/&gt;</v>
      </c>
      <c r="X70" s="18" t="str">
        <f t="shared" ca="1" si="8"/>
        <v>&lt;concept-appearance id="1063" x="2394" y="3106" stylesheet-id="solution" background-color="252, 229, 205,255" /&gt;</v>
      </c>
      <c r="Y70" s="18">
        <f t="shared" ca="1" si="17"/>
        <v>2394</v>
      </c>
      <c r="Z70" s="18">
        <f t="shared" ca="1" si="18"/>
        <v>3106</v>
      </c>
      <c r="AA70" s="18">
        <f t="shared" si="9"/>
        <v>3</v>
      </c>
      <c r="AB70" s="18">
        <f t="shared" si="19"/>
        <v>1</v>
      </c>
      <c r="AC70" s="18">
        <f t="shared" si="10"/>
        <v>1</v>
      </c>
      <c r="AD70" s="18" t="str">
        <f t="shared" si="20"/>
        <v>252, 229, 205,255</v>
      </c>
      <c r="AE70" s="18" t="str">
        <f t="shared" si="21"/>
        <v/>
      </c>
      <c r="AF70" s="18" t="str">
        <f t="shared" si="22"/>
        <v/>
      </c>
      <c r="AG70" s="18" t="str">
        <f t="shared" si="23"/>
        <v/>
      </c>
    </row>
    <row r="71" spans="1:33">
      <c r="A71" s="1" t="s">
        <v>540</v>
      </c>
      <c r="B71" s="21">
        <v>1</v>
      </c>
      <c r="C71" s="17" t="str">
        <f t="shared" si="25"/>
        <v>Assessment</v>
      </c>
      <c r="D71" s="21">
        <v>1</v>
      </c>
      <c r="E71" s="21" t="s">
        <v>49</v>
      </c>
      <c r="F71" s="21"/>
      <c r="G71" s="17" t="str">
        <f t="shared" si="14"/>
        <v/>
      </c>
      <c r="H71" s="22"/>
      <c r="I71" s="23"/>
      <c r="J71" s="23"/>
      <c r="K71" s="17" t="s">
        <v>539</v>
      </c>
      <c r="L71" s="17" t="str">
        <f t="shared" si="0"/>
        <v>Learner training</v>
      </c>
      <c r="M71" s="17" t="str">
        <f t="shared" si="15"/>
        <v>Learner training</v>
      </c>
      <c r="N71" s="17" t="str">
        <f t="shared" si="2"/>
        <v>Learner training</v>
      </c>
      <c r="O71" s="17" t="str">
        <f t="shared" si="3"/>
        <v>Learner training</v>
      </c>
      <c r="P71" s="17" t="str">
        <f t="shared" si="4"/>
        <v>Learner training</v>
      </c>
      <c r="Q71" s="17" t="str">
        <f t="shared" si="5"/>
        <v>Learner training</v>
      </c>
      <c r="R71" s="17" t="str">
        <f t="shared" si="6"/>
        <v>Learner training</v>
      </c>
      <c r="S71" s="17" t="str">
        <f t="shared" si="7"/>
        <v>Learner training</v>
      </c>
      <c r="T71" s="23" t="s">
        <v>4</v>
      </c>
      <c r="U71" s="17"/>
      <c r="V71" s="17"/>
      <c r="W71" s="18" t="str">
        <f t="shared" si="16"/>
        <v>&lt;concept id="1064" label="Assessment - solution&amp;#xa;Learner training&amp;#xa;1064"/&gt;</v>
      </c>
      <c r="X71" s="18" t="str">
        <f t="shared" ref="X71:X134" ca="1" si="26">"&lt;concept-appearance id="""&amp;A71&amp;""" x="""&amp;Y71&amp;""" y="""&amp;Z71&amp;""" stylesheet-id="""&amp;E71&amp;""" background-color="""&amp;AD71&amp;""" /&gt;"</f>
        <v>&lt;concept-appearance id="1064" x="3224" y="3460" stylesheet-id="solution" background-color="252, 229, 205,255" /&gt;</v>
      </c>
      <c r="Y71" s="18">
        <f t="shared" ca="1" si="17"/>
        <v>3224</v>
      </c>
      <c r="Z71" s="18">
        <f t="shared" ca="1" si="18"/>
        <v>3460</v>
      </c>
      <c r="AA71" s="18">
        <f t="shared" ref="AA71:AA134" si="27">IF(E71="group",6,IF(E71="goal-brainstorm",5,IF(E71="goal",4,IF(E71="solution",3,IF(E71="technology",2,IF(E71="other-resource",1,0))))))</f>
        <v>3</v>
      </c>
      <c r="AB71" s="18">
        <f t="shared" si="19"/>
        <v>1</v>
      </c>
      <c r="AC71" s="18">
        <f t="shared" ref="AC71:AC134" si="28">IF(E71="connection",F71,B71)</f>
        <v>1</v>
      </c>
      <c r="AD71" s="18" t="str">
        <f t="shared" si="20"/>
        <v>252, 229, 205,255</v>
      </c>
      <c r="AE71" s="18" t="str">
        <f t="shared" si="21"/>
        <v/>
      </c>
      <c r="AF71" s="18" t="str">
        <f t="shared" si="22"/>
        <v/>
      </c>
      <c r="AG71" s="18" t="str">
        <f t="shared" si="23"/>
        <v/>
      </c>
    </row>
    <row r="72" spans="1:33">
      <c r="A72" s="1" t="s">
        <v>538</v>
      </c>
      <c r="B72" s="21">
        <v>1</v>
      </c>
      <c r="C72" s="17" t="str">
        <f t="shared" ref="C72:C91" si="29">IF((B72=1),"Assessment",IF((B72=2),"Stakeholder Engagement",IF((B72=3),"Learning to be a changemaker",IF((B72=4),"The creative learning environment",IF((B72=5),"The adaptive school","")))))</f>
        <v>Assessment</v>
      </c>
      <c r="D72" s="21">
        <v>2</v>
      </c>
      <c r="E72" s="21" t="s">
        <v>317</v>
      </c>
      <c r="F72" s="21">
        <v>2</v>
      </c>
      <c r="G72" s="17" t="str">
        <f t="shared" ref="G72:G135" si="30">IF(E72="connection",IF((F72=1),"Assessment",IF((F72=2),"Stakeholder Engagement",IF((F72=3),"Learning to be a changemaker",IF((F72=4),"The creative learning environment",IF((F72=5),"The adaptive school","Floor"))))),"")</f>
        <v>Stakeholder Engagement</v>
      </c>
      <c r="H72" s="22">
        <v>1064</v>
      </c>
      <c r="I72" s="23"/>
      <c r="J72" s="23"/>
      <c r="K72" s="17" t="s">
        <v>537</v>
      </c>
      <c r="L72" s="17" t="str">
        <f t="shared" ref="L72:L135" si="31">IFERROR(REPLACE(K72,SEARCH(" ",K72,$S$5),1,"&amp;#xa;"),K72)</f>
        <v>G1 (Active student participation&amp;#xa;with growing responsibility for learning)</v>
      </c>
      <c r="M72" s="17" t="str">
        <f t="shared" ref="M72:M135" si="32">IFERROR(REPLACE(L72,SEARCH(" ",L72,2*S$5+4),1,"&amp;#xa;"),L72)</f>
        <v>G1 (Active student participation&amp;#xa;with growing responsibility for&amp;#xa;learning)</v>
      </c>
      <c r="N72" s="17" t="str">
        <f t="shared" ref="N72:N135" si="33">IFERROR(REPLACE(M72,SEARCH(" ",M72,3*$S$5+8),1,"&amp;#xa;"),M72)</f>
        <v>G1 (Active student participation&amp;#xa;with growing responsibility for&amp;#xa;learning)</v>
      </c>
      <c r="O72" s="17" t="str">
        <f t="shared" ref="O72:O135" si="34">IFERROR(REPLACE(N72,SEARCH(" ",N72,4*$S$5+12),1,"&amp;#xa;"),N72)</f>
        <v>G1 (Active student participation&amp;#xa;with growing responsibility for&amp;#xa;learning)</v>
      </c>
      <c r="P72" s="17" t="str">
        <f t="shared" ref="P72:P135" si="35">IFERROR(REPLACE(O72,SEARCH(" ",O72,5*$S$5+16),1,"&amp;#xa;"),O72)</f>
        <v>G1 (Active student participation&amp;#xa;with growing responsibility for&amp;#xa;learning)</v>
      </c>
      <c r="Q72" s="17" t="str">
        <f t="shared" ref="Q72:Q135" si="36">IFERROR(REPLACE(P72,SEARCH(" ",P72,6*$S$5+20),1,"&amp;#xa;"),P72)</f>
        <v>G1 (Active student participation&amp;#xa;with growing responsibility for&amp;#xa;learning)</v>
      </c>
      <c r="R72" s="17" t="str">
        <f t="shared" ref="R72:R135" si="37">IFERROR(REPLACE(Q72,SEARCH(" ",Q72,7*$S$5+24),1,"&amp;#xa;"),Q72)</f>
        <v>G1 (Active student participation&amp;#xa;with growing responsibility for&amp;#xa;learning)</v>
      </c>
      <c r="S72" s="17" t="str">
        <f t="shared" ref="S72:S135" si="38">IFERROR(REPLACE(R72,SEARCH(" ",R72,8*$S$5+28),1,"&amp;#xa;"),R72)</f>
        <v>G1 (Active student participation&amp;#xa;with growing responsibility for&amp;#xa;learning)</v>
      </c>
      <c r="T72" s="23"/>
      <c r="U72" s="17"/>
      <c r="V72" s="17"/>
      <c r="W72" s="18" t="str">
        <f t="shared" ref="W72:W135" si="39">"&lt;concept id="""&amp;A72&amp;""" label="""&amp; C72 &amp; " - " &amp; E72 &amp; IF(E72="connection", " from " &amp; G72,"") &amp; "&amp;#xa;" &amp; S72 &amp; "&amp;#xa;"&amp; A72&amp;"""/&gt;"</f>
        <v>&lt;concept id="1065" label="Assessment - connection from Stakeholder Engagement&amp;#xa;G1 (Active student participation&amp;#xa;with growing responsibility for&amp;#xa;learning)&amp;#xa;1065"/&gt;</v>
      </c>
      <c r="X72" s="18" t="str">
        <f t="shared" ca="1" si="26"/>
        <v>&lt;concept-appearance id="1065" x="3334" y="3558" stylesheet-id="connection" background-color="244, 204, 205,255" /&gt;</v>
      </c>
      <c r="Y72" s="18">
        <f t="shared" ref="Y72:Y135" ca="1" si="40">IF(E72="connection",VLOOKUP(H72&amp;"",A$7:Y$358,25, FALSE)+64+RANDBETWEEN(0,64), IF(AB72=0,4*$Y$5+RANDBETWEEN(0,$Y$5),AB72*$Y$5+RANDBETWEEN(0.1*$Y$5,0.9*$Y$5)))</f>
        <v>3334</v>
      </c>
      <c r="Z72" s="18">
        <f t="shared" ref="Z72:Z135" ca="1" si="41">IF(E72="connection",VLOOKUP(H72&amp;"",A$7:Z$358,26, FALSE)+64+RANDBETWEEN(0,64), IF((T72&amp;E72="goal"),2*$Z$5+RANDBETWEEN(0.1*$Z$5, 0.3*$Z$5),7*$Z$5-(AA72*$Z$5+RANDBETWEEN(0.1*$Z$5, 0.9*$Z$5))))</f>
        <v>3558</v>
      </c>
      <c r="AA72" s="18">
        <f t="shared" si="27"/>
        <v>0</v>
      </c>
      <c r="AB72" s="18">
        <f t="shared" ref="AB72:AB135" si="42">IF(T72="near",1,IF(T72="medium",2,IF(T72="long",3,0)))</f>
        <v>0</v>
      </c>
      <c r="AC72" s="18">
        <f t="shared" si="28"/>
        <v>2</v>
      </c>
      <c r="AD72" s="18" t="str">
        <f t="shared" ref="AD72:AD135" si="43">IF(AC72=1,$AD$1,IF(AC72=2,$AD$2,IF(AC72=3,$AD$3,IF(AC72=4,$AD$4,IF(AC72=5,$AD$5,"255, 255, 255, 255")))))</f>
        <v>244, 204, 205,255</v>
      </c>
      <c r="AE72" s="18" t="str">
        <f t="shared" ref="AE72:AE135" si="44">IF(H72&lt;&gt;"","&lt;connection id=""link-1-" &amp; $A72 &amp; """ from-id=""" &amp; $A72 &amp; """ to-id=""" &amp; H72 &amp; """/&gt;","")</f>
        <v>&lt;connection id="link-1-1065" from-id="1065" to-id="1064"/&gt;</v>
      </c>
      <c r="AF72" s="18" t="str">
        <f t="shared" ref="AF72:AF135" si="45">IF(I72&lt;&gt;"","&lt;connection id=""link-2-" &amp; $A72 &amp; """ from-id=""" &amp; $A72 &amp; """ to-id=""" &amp; I72 &amp; """/&gt;","")</f>
        <v/>
      </c>
      <c r="AG72" s="18" t="str">
        <f t="shared" ref="AG72:AG135" si="46">IF(J72&lt;&gt;"","&lt;connection id=""link-3-" &amp; $A72 &amp; """ from-id=""" &amp; $A72 &amp; """ to-id=""" &amp; J72 &amp; """/&gt;","")</f>
        <v/>
      </c>
    </row>
    <row r="73" spans="1:33">
      <c r="A73" s="1" t="s">
        <v>536</v>
      </c>
      <c r="B73" s="21">
        <v>1</v>
      </c>
      <c r="C73" s="17" t="str">
        <f t="shared" si="29"/>
        <v>Assessment</v>
      </c>
      <c r="D73" s="21">
        <v>1</v>
      </c>
      <c r="E73" s="21" t="s">
        <v>49</v>
      </c>
      <c r="F73" s="21"/>
      <c r="G73" s="17" t="str">
        <f t="shared" si="30"/>
        <v/>
      </c>
      <c r="H73" s="22"/>
      <c r="I73" s="23"/>
      <c r="J73" s="23"/>
      <c r="K73" s="17" t="s">
        <v>251</v>
      </c>
      <c r="L73" s="17" t="str">
        <f t="shared" si="31"/>
        <v>Teacher training</v>
      </c>
      <c r="M73" s="17" t="str">
        <f t="shared" si="32"/>
        <v>Teacher training</v>
      </c>
      <c r="N73" s="17" t="str">
        <f t="shared" si="33"/>
        <v>Teacher training</v>
      </c>
      <c r="O73" s="17" t="str">
        <f t="shared" si="34"/>
        <v>Teacher training</v>
      </c>
      <c r="P73" s="17" t="str">
        <f t="shared" si="35"/>
        <v>Teacher training</v>
      </c>
      <c r="Q73" s="17" t="str">
        <f t="shared" si="36"/>
        <v>Teacher training</v>
      </c>
      <c r="R73" s="17" t="str">
        <f t="shared" si="37"/>
        <v>Teacher training</v>
      </c>
      <c r="S73" s="17" t="str">
        <f t="shared" si="38"/>
        <v>Teacher training</v>
      </c>
      <c r="T73" s="23" t="s">
        <v>4</v>
      </c>
      <c r="U73" s="17"/>
      <c r="V73" s="17"/>
      <c r="W73" s="18" t="str">
        <f t="shared" si="39"/>
        <v>&lt;concept id="1066" label="Assessment - solution&amp;#xa;Teacher training&amp;#xa;1066"/&gt;</v>
      </c>
      <c r="X73" s="18" t="str">
        <f t="shared" ca="1" si="26"/>
        <v>&lt;concept-appearance id="1066" x="3362" y="3483" stylesheet-id="solution" background-color="252, 229, 205,255" /&gt;</v>
      </c>
      <c r="Y73" s="18">
        <f t="shared" ca="1" si="40"/>
        <v>3362</v>
      </c>
      <c r="Z73" s="18">
        <f t="shared" ca="1" si="41"/>
        <v>3483</v>
      </c>
      <c r="AA73" s="18">
        <f t="shared" si="27"/>
        <v>3</v>
      </c>
      <c r="AB73" s="18">
        <f t="shared" si="42"/>
        <v>1</v>
      </c>
      <c r="AC73" s="18">
        <f t="shared" si="28"/>
        <v>1</v>
      </c>
      <c r="AD73" s="18" t="str">
        <f t="shared" si="43"/>
        <v>252, 229, 205,255</v>
      </c>
      <c r="AE73" s="18" t="str">
        <f t="shared" si="44"/>
        <v/>
      </c>
      <c r="AF73" s="18" t="str">
        <f t="shared" si="45"/>
        <v/>
      </c>
      <c r="AG73" s="18" t="str">
        <f t="shared" si="46"/>
        <v/>
      </c>
    </row>
    <row r="74" spans="1:33">
      <c r="A74" s="1" t="s">
        <v>535</v>
      </c>
      <c r="B74" s="21">
        <v>1</v>
      </c>
      <c r="C74" s="17" t="str">
        <f t="shared" si="29"/>
        <v>Assessment</v>
      </c>
      <c r="D74" s="21">
        <v>2</v>
      </c>
      <c r="E74" s="21" t="s">
        <v>317</v>
      </c>
      <c r="F74" s="21">
        <v>3</v>
      </c>
      <c r="G74" s="17" t="str">
        <f t="shared" si="30"/>
        <v>Learning to be a changemaker</v>
      </c>
      <c r="H74" s="22">
        <v>1066</v>
      </c>
      <c r="I74" s="23"/>
      <c r="J74" s="23"/>
      <c r="K74" s="17" t="s">
        <v>534</v>
      </c>
      <c r="L74" s="17" t="str">
        <f t="shared" si="31"/>
        <v>New pedagogies teacher training</v>
      </c>
      <c r="M74" s="17" t="str">
        <f t="shared" si="32"/>
        <v>New pedagogies teacher training</v>
      </c>
      <c r="N74" s="17" t="str">
        <f t="shared" si="33"/>
        <v>New pedagogies teacher training</v>
      </c>
      <c r="O74" s="17" t="str">
        <f t="shared" si="34"/>
        <v>New pedagogies teacher training</v>
      </c>
      <c r="P74" s="17" t="str">
        <f t="shared" si="35"/>
        <v>New pedagogies teacher training</v>
      </c>
      <c r="Q74" s="17" t="str">
        <f t="shared" si="36"/>
        <v>New pedagogies teacher training</v>
      </c>
      <c r="R74" s="17" t="str">
        <f t="shared" si="37"/>
        <v>New pedagogies teacher training</v>
      </c>
      <c r="S74" s="17" t="str">
        <f t="shared" si="38"/>
        <v>New pedagogies teacher training</v>
      </c>
      <c r="T74" s="23"/>
      <c r="U74" s="17"/>
      <c r="V74" s="17"/>
      <c r="W74" s="18" t="str">
        <f t="shared" si="39"/>
        <v>&lt;concept id="1067" label="Assessment - connection from Learning to be a changemaker&amp;#xa;New pedagogies teacher training&amp;#xa;1067"/&gt;</v>
      </c>
      <c r="X74" s="18" t="str">
        <f t="shared" ca="1" si="26"/>
        <v>&lt;concept-appearance id="1067" x="3448" y="3547" stylesheet-id="connection" background-color="217, 234, 211,255" /&gt;</v>
      </c>
      <c r="Y74" s="18">
        <f t="shared" ca="1" si="40"/>
        <v>3448</v>
      </c>
      <c r="Z74" s="18">
        <f t="shared" ca="1" si="41"/>
        <v>3547</v>
      </c>
      <c r="AA74" s="18">
        <f t="shared" si="27"/>
        <v>0</v>
      </c>
      <c r="AB74" s="18">
        <f t="shared" si="42"/>
        <v>0</v>
      </c>
      <c r="AC74" s="18">
        <f t="shared" si="28"/>
        <v>3</v>
      </c>
      <c r="AD74" s="18" t="str">
        <f t="shared" si="43"/>
        <v>217, 234, 211,255</v>
      </c>
      <c r="AE74" s="18" t="str">
        <f t="shared" si="44"/>
        <v>&lt;connection id="link-1-1067" from-id="1067" to-id="1066"/&gt;</v>
      </c>
      <c r="AF74" s="18" t="str">
        <f t="shared" si="45"/>
        <v/>
      </c>
      <c r="AG74" s="18" t="str">
        <f t="shared" si="46"/>
        <v/>
      </c>
    </row>
    <row r="75" spans="1:33">
      <c r="A75" s="1" t="s">
        <v>533</v>
      </c>
      <c r="B75" s="21">
        <v>1</v>
      </c>
      <c r="C75" s="17" t="str">
        <f t="shared" si="29"/>
        <v>Assessment</v>
      </c>
      <c r="D75" s="21">
        <v>2</v>
      </c>
      <c r="E75" s="21" t="s">
        <v>15</v>
      </c>
      <c r="F75" s="21"/>
      <c r="G75" s="17" t="str">
        <f t="shared" si="30"/>
        <v/>
      </c>
      <c r="H75" s="22">
        <v>1066</v>
      </c>
      <c r="I75" s="23">
        <v>1063</v>
      </c>
      <c r="J75" s="23"/>
      <c r="K75" s="17" t="s">
        <v>28</v>
      </c>
      <c r="L75" s="17" t="str">
        <f t="shared" si="31"/>
        <v>Teachers / parents communities</v>
      </c>
      <c r="M75" s="17" t="str">
        <f t="shared" si="32"/>
        <v>Teachers / parents communities</v>
      </c>
      <c r="N75" s="17" t="str">
        <f t="shared" si="33"/>
        <v>Teachers / parents communities</v>
      </c>
      <c r="O75" s="17" t="str">
        <f t="shared" si="34"/>
        <v>Teachers / parents communities</v>
      </c>
      <c r="P75" s="17" t="str">
        <f t="shared" si="35"/>
        <v>Teachers / parents communities</v>
      </c>
      <c r="Q75" s="17" t="str">
        <f t="shared" si="36"/>
        <v>Teachers / parents communities</v>
      </c>
      <c r="R75" s="17" t="str">
        <f t="shared" si="37"/>
        <v>Teachers / parents communities</v>
      </c>
      <c r="S75" s="17" t="str">
        <f t="shared" si="38"/>
        <v>Teachers / parents communities</v>
      </c>
      <c r="T75" s="23" t="s">
        <v>4</v>
      </c>
      <c r="U75" s="17"/>
      <c r="V75" s="17"/>
      <c r="W75" s="18" t="str">
        <f t="shared" si="39"/>
        <v>&lt;concept id="1068" label="Assessment - technology&amp;#xa;Teachers / parents communities&amp;#xa;1068"/&gt;</v>
      </c>
      <c r="X75" s="18" t="str">
        <f t="shared" ca="1" si="26"/>
        <v>&lt;concept-appearance id="1068" x="2742" y="4621" stylesheet-id="technology" background-color="252, 229, 205,255" /&gt;</v>
      </c>
      <c r="Y75" s="18">
        <f t="shared" ca="1" si="40"/>
        <v>2742</v>
      </c>
      <c r="Z75" s="18">
        <f t="shared" ca="1" si="41"/>
        <v>4621</v>
      </c>
      <c r="AA75" s="18">
        <f t="shared" si="27"/>
        <v>2</v>
      </c>
      <c r="AB75" s="18">
        <f t="shared" si="42"/>
        <v>1</v>
      </c>
      <c r="AC75" s="18">
        <f t="shared" si="28"/>
        <v>1</v>
      </c>
      <c r="AD75" s="18" t="str">
        <f t="shared" si="43"/>
        <v>252, 229, 205,255</v>
      </c>
      <c r="AE75" s="18" t="str">
        <f t="shared" si="44"/>
        <v>&lt;connection id="link-1-1068" from-id="1068" to-id="1066"/&gt;</v>
      </c>
      <c r="AF75" s="18" t="str">
        <f t="shared" si="45"/>
        <v>&lt;connection id="link-2-1068" from-id="1068" to-id="1063"/&gt;</v>
      </c>
      <c r="AG75" s="18" t="str">
        <f t="shared" si="46"/>
        <v/>
      </c>
    </row>
    <row r="76" spans="1:33">
      <c r="A76" s="1" t="s">
        <v>532</v>
      </c>
      <c r="B76" s="21">
        <v>1</v>
      </c>
      <c r="C76" s="17" t="str">
        <f t="shared" si="29"/>
        <v>Assessment</v>
      </c>
      <c r="D76" s="21">
        <v>2</v>
      </c>
      <c r="E76" s="21" t="s">
        <v>15</v>
      </c>
      <c r="F76" s="21"/>
      <c r="G76" s="17" t="str">
        <f t="shared" si="30"/>
        <v/>
      </c>
      <c r="H76" s="22">
        <v>1066</v>
      </c>
      <c r="I76" s="23">
        <v>1063</v>
      </c>
      <c r="J76" s="23">
        <v>1064</v>
      </c>
      <c r="K76" s="17" t="s">
        <v>531</v>
      </c>
      <c r="L76" s="17" t="str">
        <f t="shared" si="31"/>
        <v>Online mobile courses</v>
      </c>
      <c r="M76" s="17" t="str">
        <f t="shared" si="32"/>
        <v>Online mobile courses</v>
      </c>
      <c r="N76" s="17" t="str">
        <f t="shared" si="33"/>
        <v>Online mobile courses</v>
      </c>
      <c r="O76" s="17" t="str">
        <f t="shared" si="34"/>
        <v>Online mobile courses</v>
      </c>
      <c r="P76" s="17" t="str">
        <f t="shared" si="35"/>
        <v>Online mobile courses</v>
      </c>
      <c r="Q76" s="17" t="str">
        <f t="shared" si="36"/>
        <v>Online mobile courses</v>
      </c>
      <c r="R76" s="17" t="str">
        <f t="shared" si="37"/>
        <v>Online mobile courses</v>
      </c>
      <c r="S76" s="17" t="str">
        <f t="shared" si="38"/>
        <v>Online mobile courses</v>
      </c>
      <c r="T76" s="23" t="s">
        <v>4</v>
      </c>
      <c r="U76" s="17"/>
      <c r="V76" s="17"/>
      <c r="W76" s="18" t="str">
        <f t="shared" si="39"/>
        <v>&lt;concept id="1069" label="Assessment - technology&amp;#xa;Online mobile courses&amp;#xa;1069"/&gt;</v>
      </c>
      <c r="X76" s="18" t="str">
        <f t="shared" ca="1" si="26"/>
        <v>&lt;concept-appearance id="1069" x="2259" y="4830" stylesheet-id="technology" background-color="252, 229, 205,255" /&gt;</v>
      </c>
      <c r="Y76" s="18">
        <f t="shared" ca="1" si="40"/>
        <v>2259</v>
      </c>
      <c r="Z76" s="18">
        <f t="shared" ca="1" si="41"/>
        <v>4830</v>
      </c>
      <c r="AA76" s="18">
        <f t="shared" si="27"/>
        <v>2</v>
      </c>
      <c r="AB76" s="18">
        <f t="shared" si="42"/>
        <v>1</v>
      </c>
      <c r="AC76" s="18">
        <f t="shared" si="28"/>
        <v>1</v>
      </c>
      <c r="AD76" s="18" t="str">
        <f t="shared" si="43"/>
        <v>252, 229, 205,255</v>
      </c>
      <c r="AE76" s="18" t="str">
        <f t="shared" si="44"/>
        <v>&lt;connection id="link-1-1069" from-id="1069" to-id="1066"/&gt;</v>
      </c>
      <c r="AF76" s="18" t="str">
        <f t="shared" si="45"/>
        <v>&lt;connection id="link-2-1069" from-id="1069" to-id="1063"/&gt;</v>
      </c>
      <c r="AG76" s="18" t="str">
        <f t="shared" si="46"/>
        <v>&lt;connection id="link-3-1069" from-id="1069" to-id="1064"/&gt;</v>
      </c>
    </row>
    <row r="77" spans="1:33">
      <c r="A77" s="1" t="s">
        <v>530</v>
      </c>
      <c r="B77" s="21">
        <v>1</v>
      </c>
      <c r="C77" s="17" t="str">
        <f t="shared" si="29"/>
        <v>Assessment</v>
      </c>
      <c r="D77" s="21">
        <v>2</v>
      </c>
      <c r="E77" s="21" t="s">
        <v>15</v>
      </c>
      <c r="F77" s="21"/>
      <c r="G77" s="17" t="str">
        <f t="shared" si="30"/>
        <v/>
      </c>
      <c r="H77" s="22">
        <v>1066</v>
      </c>
      <c r="I77" s="23">
        <v>1059</v>
      </c>
      <c r="J77" s="23"/>
      <c r="K77" s="17" t="s">
        <v>529</v>
      </c>
      <c r="L77" s="17" t="str">
        <f t="shared" si="31"/>
        <v>Software with progress reports</v>
      </c>
      <c r="M77" s="17" t="str">
        <f t="shared" si="32"/>
        <v>Software with progress reports</v>
      </c>
      <c r="N77" s="17" t="str">
        <f t="shared" si="33"/>
        <v>Software with progress reports</v>
      </c>
      <c r="O77" s="17" t="str">
        <f t="shared" si="34"/>
        <v>Software with progress reports</v>
      </c>
      <c r="P77" s="17" t="str">
        <f t="shared" si="35"/>
        <v>Software with progress reports</v>
      </c>
      <c r="Q77" s="17" t="str">
        <f t="shared" si="36"/>
        <v>Software with progress reports</v>
      </c>
      <c r="R77" s="17" t="str">
        <f t="shared" si="37"/>
        <v>Software with progress reports</v>
      </c>
      <c r="S77" s="17" t="str">
        <f t="shared" si="38"/>
        <v>Software with progress reports</v>
      </c>
      <c r="T77" s="23" t="s">
        <v>4</v>
      </c>
      <c r="U77" s="17"/>
      <c r="V77" s="17"/>
      <c r="W77" s="18" t="str">
        <f t="shared" si="39"/>
        <v>&lt;concept id="1070" label="Assessment - technology&amp;#xa;Software with progress reports&amp;#xa;1070"/&gt;</v>
      </c>
      <c r="X77" s="18" t="str">
        <f t="shared" ca="1" si="26"/>
        <v>&lt;concept-appearance id="1070" x="2617" y="4643" stylesheet-id="technology" background-color="252, 229, 205,255" /&gt;</v>
      </c>
      <c r="Y77" s="18">
        <f t="shared" ca="1" si="40"/>
        <v>2617</v>
      </c>
      <c r="Z77" s="18">
        <f t="shared" ca="1" si="41"/>
        <v>4643</v>
      </c>
      <c r="AA77" s="18">
        <f t="shared" si="27"/>
        <v>2</v>
      </c>
      <c r="AB77" s="18">
        <f t="shared" si="42"/>
        <v>1</v>
      </c>
      <c r="AC77" s="18">
        <f t="shared" si="28"/>
        <v>1</v>
      </c>
      <c r="AD77" s="18" t="str">
        <f t="shared" si="43"/>
        <v>252, 229, 205,255</v>
      </c>
      <c r="AE77" s="18" t="str">
        <f t="shared" si="44"/>
        <v>&lt;connection id="link-1-1070" from-id="1070" to-id="1066"/&gt;</v>
      </c>
      <c r="AF77" s="18" t="str">
        <f t="shared" si="45"/>
        <v>&lt;connection id="link-2-1070" from-id="1070" to-id="1059"/&gt;</v>
      </c>
      <c r="AG77" s="18" t="str">
        <f t="shared" si="46"/>
        <v/>
      </c>
    </row>
    <row r="78" spans="1:33">
      <c r="A78" s="1" t="s">
        <v>528</v>
      </c>
      <c r="B78" s="21">
        <v>1</v>
      </c>
      <c r="C78" s="17" t="str">
        <f t="shared" si="29"/>
        <v>Assessment</v>
      </c>
      <c r="D78" s="21">
        <v>2</v>
      </c>
      <c r="E78" s="21" t="s">
        <v>15</v>
      </c>
      <c r="F78" s="21"/>
      <c r="G78" s="17" t="str">
        <f t="shared" si="30"/>
        <v/>
      </c>
      <c r="H78" s="22">
        <v>1066</v>
      </c>
      <c r="I78" s="23">
        <v>1063</v>
      </c>
      <c r="J78" s="23">
        <v>1064</v>
      </c>
      <c r="K78" s="17" t="s">
        <v>527</v>
      </c>
      <c r="L78" s="17" t="str">
        <f t="shared" si="31"/>
        <v>Virtual environments communities&amp;#xa;*readiness of the use subjects</v>
      </c>
      <c r="M78" s="17" t="str">
        <f t="shared" si="32"/>
        <v>Virtual environments communities&amp;#xa;*readiness of the use subjects</v>
      </c>
      <c r="N78" s="17" t="str">
        <f t="shared" si="33"/>
        <v>Virtual environments communities&amp;#xa;*readiness of the use subjects</v>
      </c>
      <c r="O78" s="17" t="str">
        <f t="shared" si="34"/>
        <v>Virtual environments communities&amp;#xa;*readiness of the use subjects</v>
      </c>
      <c r="P78" s="17" t="str">
        <f t="shared" si="35"/>
        <v>Virtual environments communities&amp;#xa;*readiness of the use subjects</v>
      </c>
      <c r="Q78" s="17" t="str">
        <f t="shared" si="36"/>
        <v>Virtual environments communities&amp;#xa;*readiness of the use subjects</v>
      </c>
      <c r="R78" s="17" t="str">
        <f t="shared" si="37"/>
        <v>Virtual environments communities&amp;#xa;*readiness of the use subjects</v>
      </c>
      <c r="S78" s="17" t="str">
        <f t="shared" si="38"/>
        <v>Virtual environments communities&amp;#xa;*readiness of the use subjects</v>
      </c>
      <c r="T78" s="23" t="s">
        <v>0</v>
      </c>
      <c r="U78" s="17"/>
      <c r="V78" s="17"/>
      <c r="W78" s="18" t="str">
        <f t="shared" si="39"/>
        <v>&lt;concept id="1071" label="Assessment - technology&amp;#xa;Virtual environments communities&amp;#xa;*readiness of the use subjects&amp;#xa;1071"/&gt;</v>
      </c>
      <c r="X78" s="18" t="str">
        <f t="shared" ca="1" si="26"/>
        <v>&lt;concept-appearance id="1071" x="5379" y="4831" stylesheet-id="technology" background-color="252, 229, 205,255" /&gt;</v>
      </c>
      <c r="Y78" s="18">
        <f t="shared" ca="1" si="40"/>
        <v>5379</v>
      </c>
      <c r="Z78" s="18">
        <f t="shared" ca="1" si="41"/>
        <v>4831</v>
      </c>
      <c r="AA78" s="18">
        <f t="shared" si="27"/>
        <v>2</v>
      </c>
      <c r="AB78" s="18">
        <f t="shared" si="42"/>
        <v>2</v>
      </c>
      <c r="AC78" s="18">
        <f t="shared" si="28"/>
        <v>1</v>
      </c>
      <c r="AD78" s="18" t="str">
        <f t="shared" si="43"/>
        <v>252, 229, 205,255</v>
      </c>
      <c r="AE78" s="18" t="str">
        <f t="shared" si="44"/>
        <v>&lt;connection id="link-1-1071" from-id="1071" to-id="1066"/&gt;</v>
      </c>
      <c r="AF78" s="18" t="str">
        <f t="shared" si="45"/>
        <v>&lt;connection id="link-2-1071" from-id="1071" to-id="1063"/&gt;</v>
      </c>
      <c r="AG78" s="18" t="str">
        <f t="shared" si="46"/>
        <v>&lt;connection id="link-3-1071" from-id="1071" to-id="1064"/&gt;</v>
      </c>
    </row>
    <row r="79" spans="1:33">
      <c r="A79" s="1" t="s">
        <v>526</v>
      </c>
      <c r="B79" s="21">
        <v>1</v>
      </c>
      <c r="C79" s="17" t="str">
        <f t="shared" si="29"/>
        <v>Assessment</v>
      </c>
      <c r="D79" s="21">
        <v>3</v>
      </c>
      <c r="E79" s="21" t="s">
        <v>317</v>
      </c>
      <c r="F79" s="21">
        <v>4</v>
      </c>
      <c r="G79" s="17" t="str">
        <f t="shared" si="30"/>
        <v>The creative learning environment</v>
      </c>
      <c r="H79" s="22">
        <v>1071</v>
      </c>
      <c r="I79" s="23">
        <v>1076</v>
      </c>
      <c r="J79" s="23"/>
      <c r="K79" s="17" t="s">
        <v>703</v>
      </c>
      <c r="L79" s="17" t="str">
        <f t="shared" si="31"/>
        <v>We need V.E. &amp;amp; games with room&amp;#xa;for creativity</v>
      </c>
      <c r="M79" s="17" t="str">
        <f t="shared" si="32"/>
        <v>We need V.E. &amp;amp; games with room&amp;#xa;for creativity</v>
      </c>
      <c r="N79" s="17" t="str">
        <f t="shared" si="33"/>
        <v>We need V.E. &amp;amp; games with room&amp;#xa;for creativity</v>
      </c>
      <c r="O79" s="17" t="str">
        <f t="shared" si="34"/>
        <v>We need V.E. &amp;amp; games with room&amp;#xa;for creativity</v>
      </c>
      <c r="P79" s="17" t="str">
        <f t="shared" si="35"/>
        <v>We need V.E. &amp;amp; games with room&amp;#xa;for creativity</v>
      </c>
      <c r="Q79" s="17" t="str">
        <f t="shared" si="36"/>
        <v>We need V.E. &amp;amp; games with room&amp;#xa;for creativity</v>
      </c>
      <c r="R79" s="17" t="str">
        <f t="shared" si="37"/>
        <v>We need V.E. &amp;amp; games with room&amp;#xa;for creativity</v>
      </c>
      <c r="S79" s="17" t="str">
        <f t="shared" si="38"/>
        <v>We need V.E. &amp;amp; games with room&amp;#xa;for creativity</v>
      </c>
      <c r="T79" s="23"/>
      <c r="U79" s="17"/>
      <c r="V79" s="17"/>
      <c r="W79" s="18" t="str">
        <f t="shared" si="39"/>
        <v>&lt;concept id="1072" label="Assessment - connection from The creative learning environment&amp;#xa;We need V.E. &amp;amp; games with room&amp;#xa;for creativity&amp;#xa;1072"/&gt;</v>
      </c>
      <c r="X79" s="18" t="str">
        <f t="shared" ca="1" si="26"/>
        <v>&lt;concept-appearance id="1072" x="5478" y="4949" stylesheet-id="connection" background-color="207, 226, 243,255" /&gt;</v>
      </c>
      <c r="Y79" s="18">
        <f t="shared" ca="1" si="40"/>
        <v>5478</v>
      </c>
      <c r="Z79" s="18">
        <f t="shared" ca="1" si="41"/>
        <v>4949</v>
      </c>
      <c r="AA79" s="18">
        <f t="shared" si="27"/>
        <v>0</v>
      </c>
      <c r="AB79" s="18">
        <f t="shared" si="42"/>
        <v>0</v>
      </c>
      <c r="AC79" s="18">
        <f t="shared" si="28"/>
        <v>4</v>
      </c>
      <c r="AD79" s="18" t="str">
        <f t="shared" si="43"/>
        <v>207, 226, 243,255</v>
      </c>
      <c r="AE79" s="18" t="str">
        <f t="shared" si="44"/>
        <v>&lt;connection id="link-1-1072" from-id="1072" to-id="1071"/&gt;</v>
      </c>
      <c r="AF79" s="18" t="str">
        <f t="shared" si="45"/>
        <v>&lt;connection id="link-2-1072" from-id="1072" to-id="1076"/&gt;</v>
      </c>
      <c r="AG79" s="18" t="str">
        <f t="shared" si="46"/>
        <v/>
      </c>
    </row>
    <row r="80" spans="1:33">
      <c r="A80" s="1" t="s">
        <v>525</v>
      </c>
      <c r="B80" s="21">
        <v>1</v>
      </c>
      <c r="C80" s="17" t="str">
        <f t="shared" si="29"/>
        <v>Assessment</v>
      </c>
      <c r="D80" s="21">
        <v>2</v>
      </c>
      <c r="E80" s="21" t="s">
        <v>15</v>
      </c>
      <c r="F80" s="21"/>
      <c r="G80" s="17" t="str">
        <f t="shared" si="30"/>
        <v/>
      </c>
      <c r="H80" s="22">
        <v>1052</v>
      </c>
      <c r="I80" s="23">
        <v>1051</v>
      </c>
      <c r="J80" s="23"/>
      <c r="K80" s="17" t="s">
        <v>387</v>
      </c>
      <c r="L80" s="17" t="str">
        <f t="shared" si="31"/>
        <v>Assessment portfolio</v>
      </c>
      <c r="M80" s="17" t="str">
        <f t="shared" si="32"/>
        <v>Assessment portfolio</v>
      </c>
      <c r="N80" s="17" t="str">
        <f t="shared" si="33"/>
        <v>Assessment portfolio</v>
      </c>
      <c r="O80" s="17" t="str">
        <f t="shared" si="34"/>
        <v>Assessment portfolio</v>
      </c>
      <c r="P80" s="17" t="str">
        <f t="shared" si="35"/>
        <v>Assessment portfolio</v>
      </c>
      <c r="Q80" s="17" t="str">
        <f t="shared" si="36"/>
        <v>Assessment portfolio</v>
      </c>
      <c r="R80" s="17" t="str">
        <f t="shared" si="37"/>
        <v>Assessment portfolio</v>
      </c>
      <c r="S80" s="17" t="str">
        <f t="shared" si="38"/>
        <v>Assessment portfolio</v>
      </c>
      <c r="T80" s="23" t="s">
        <v>0</v>
      </c>
      <c r="U80" s="17"/>
      <c r="V80" s="17"/>
      <c r="W80" s="18" t="str">
        <f t="shared" si="39"/>
        <v>&lt;concept id="1073" label="Assessment - technology&amp;#xa;Assessment portfolio&amp;#xa;1073"/&gt;</v>
      </c>
      <c r="X80" s="18" t="str">
        <f t="shared" ca="1" si="26"/>
        <v>&lt;concept-appearance id="1073" x="4410" y="4838" stylesheet-id="technology" background-color="252, 229, 205,255" /&gt;</v>
      </c>
      <c r="Y80" s="18">
        <f t="shared" ca="1" si="40"/>
        <v>4410</v>
      </c>
      <c r="Z80" s="18">
        <f t="shared" ca="1" si="41"/>
        <v>4838</v>
      </c>
      <c r="AA80" s="18">
        <f t="shared" si="27"/>
        <v>2</v>
      </c>
      <c r="AB80" s="18">
        <f t="shared" si="42"/>
        <v>2</v>
      </c>
      <c r="AC80" s="18">
        <f t="shared" si="28"/>
        <v>1</v>
      </c>
      <c r="AD80" s="18" t="str">
        <f t="shared" si="43"/>
        <v>252, 229, 205,255</v>
      </c>
      <c r="AE80" s="18" t="str">
        <f t="shared" si="44"/>
        <v>&lt;connection id="link-1-1073" from-id="1073" to-id="1052"/&gt;</v>
      </c>
      <c r="AF80" s="18" t="str">
        <f t="shared" si="45"/>
        <v>&lt;connection id="link-2-1073" from-id="1073" to-id="1051"/&gt;</v>
      </c>
      <c r="AG80" s="18" t="str">
        <f t="shared" si="46"/>
        <v/>
      </c>
    </row>
    <row r="81" spans="1:33">
      <c r="A81" s="1" t="s">
        <v>524</v>
      </c>
      <c r="B81" s="21">
        <v>1</v>
      </c>
      <c r="C81" s="17" t="str">
        <f t="shared" si="29"/>
        <v>Assessment</v>
      </c>
      <c r="D81" s="21">
        <v>2</v>
      </c>
      <c r="E81" s="21" t="s">
        <v>15</v>
      </c>
      <c r="F81" s="21"/>
      <c r="G81" s="17" t="str">
        <f t="shared" si="30"/>
        <v/>
      </c>
      <c r="H81" s="22">
        <v>1051</v>
      </c>
      <c r="I81" s="23">
        <v>1080</v>
      </c>
      <c r="J81" s="23"/>
      <c r="K81" s="17" t="s">
        <v>523</v>
      </c>
      <c r="L81" s="17" t="str">
        <f t="shared" si="31"/>
        <v>Learning analytics</v>
      </c>
      <c r="M81" s="17" t="str">
        <f t="shared" si="32"/>
        <v>Learning analytics</v>
      </c>
      <c r="N81" s="17" t="str">
        <f t="shared" si="33"/>
        <v>Learning analytics</v>
      </c>
      <c r="O81" s="17" t="str">
        <f t="shared" si="34"/>
        <v>Learning analytics</v>
      </c>
      <c r="P81" s="17" t="str">
        <f t="shared" si="35"/>
        <v>Learning analytics</v>
      </c>
      <c r="Q81" s="17" t="str">
        <f t="shared" si="36"/>
        <v>Learning analytics</v>
      </c>
      <c r="R81" s="17" t="str">
        <f t="shared" si="37"/>
        <v>Learning analytics</v>
      </c>
      <c r="S81" s="17" t="str">
        <f t="shared" si="38"/>
        <v>Learning analytics</v>
      </c>
      <c r="T81" s="23" t="s">
        <v>0</v>
      </c>
      <c r="U81" s="17"/>
      <c r="V81" s="17"/>
      <c r="W81" s="18" t="str">
        <f t="shared" si="39"/>
        <v>&lt;concept id="1074" label="Assessment - technology&amp;#xa;Learning analytics&amp;#xa;1074"/&gt;</v>
      </c>
      <c r="X81" s="18" t="str">
        <f t="shared" ca="1" si="26"/>
        <v>&lt;concept-appearance id="1074" x="5507" y="4737" stylesheet-id="technology" background-color="252, 229, 205,255" /&gt;</v>
      </c>
      <c r="Y81" s="18">
        <f t="shared" ca="1" si="40"/>
        <v>5507</v>
      </c>
      <c r="Z81" s="18">
        <f t="shared" ca="1" si="41"/>
        <v>4737</v>
      </c>
      <c r="AA81" s="18">
        <f t="shared" si="27"/>
        <v>2</v>
      </c>
      <c r="AB81" s="18">
        <f t="shared" si="42"/>
        <v>2</v>
      </c>
      <c r="AC81" s="18">
        <f t="shared" si="28"/>
        <v>1</v>
      </c>
      <c r="AD81" s="18" t="str">
        <f t="shared" si="43"/>
        <v>252, 229, 205,255</v>
      </c>
      <c r="AE81" s="18" t="str">
        <f t="shared" si="44"/>
        <v>&lt;connection id="link-1-1074" from-id="1074" to-id="1051"/&gt;</v>
      </c>
      <c r="AF81" s="18" t="str">
        <f t="shared" si="45"/>
        <v>&lt;connection id="link-2-1074" from-id="1074" to-id="1080"/&gt;</v>
      </c>
      <c r="AG81" s="18" t="str">
        <f t="shared" si="46"/>
        <v/>
      </c>
    </row>
    <row r="82" spans="1:33">
      <c r="A82" s="1" t="s">
        <v>522</v>
      </c>
      <c r="B82" s="21">
        <v>1</v>
      </c>
      <c r="C82" s="17" t="str">
        <f t="shared" si="29"/>
        <v>Assessment</v>
      </c>
      <c r="D82" s="21">
        <v>3</v>
      </c>
      <c r="E82" s="21" t="s">
        <v>317</v>
      </c>
      <c r="F82" s="21">
        <v>4</v>
      </c>
      <c r="G82" s="17" t="str">
        <f t="shared" si="30"/>
        <v>The creative learning environment</v>
      </c>
      <c r="H82" s="22">
        <v>1074</v>
      </c>
      <c r="I82" s="23"/>
      <c r="J82" s="23"/>
      <c r="K82" s="17" t="s">
        <v>521</v>
      </c>
      <c r="L82" s="17" t="str">
        <f t="shared" si="31"/>
        <v>We have L.A. as well common need</v>
      </c>
      <c r="M82" s="17" t="str">
        <f t="shared" si="32"/>
        <v>We have L.A. as well common need</v>
      </c>
      <c r="N82" s="17" t="str">
        <f t="shared" si="33"/>
        <v>We have L.A. as well common need</v>
      </c>
      <c r="O82" s="17" t="str">
        <f t="shared" si="34"/>
        <v>We have L.A. as well common need</v>
      </c>
      <c r="P82" s="17" t="str">
        <f t="shared" si="35"/>
        <v>We have L.A. as well common need</v>
      </c>
      <c r="Q82" s="17" t="str">
        <f t="shared" si="36"/>
        <v>We have L.A. as well common need</v>
      </c>
      <c r="R82" s="17" t="str">
        <f t="shared" si="37"/>
        <v>We have L.A. as well common need</v>
      </c>
      <c r="S82" s="17" t="str">
        <f t="shared" si="38"/>
        <v>We have L.A. as well common need</v>
      </c>
      <c r="T82" s="23"/>
      <c r="U82" s="17"/>
      <c r="V82" s="17"/>
      <c r="W82" s="18" t="str">
        <f t="shared" si="39"/>
        <v>&lt;concept id="1075" label="Assessment - connection from The creative learning environment&amp;#xa;We have L.A. as well common need&amp;#xa;1075"/&gt;</v>
      </c>
      <c r="X82" s="18" t="str">
        <f t="shared" ca="1" si="26"/>
        <v>&lt;concept-appearance id="1075" x="5589" y="4813" stylesheet-id="connection" background-color="207, 226, 243,255" /&gt;</v>
      </c>
      <c r="Y82" s="18">
        <f t="shared" ca="1" si="40"/>
        <v>5589</v>
      </c>
      <c r="Z82" s="18">
        <f t="shared" ca="1" si="41"/>
        <v>4813</v>
      </c>
      <c r="AA82" s="18">
        <f t="shared" si="27"/>
        <v>0</v>
      </c>
      <c r="AB82" s="18">
        <f t="shared" si="42"/>
        <v>0</v>
      </c>
      <c r="AC82" s="18">
        <f t="shared" si="28"/>
        <v>4</v>
      </c>
      <c r="AD82" s="18" t="str">
        <f t="shared" si="43"/>
        <v>207, 226, 243,255</v>
      </c>
      <c r="AE82" s="18" t="str">
        <f t="shared" si="44"/>
        <v>&lt;connection id="link-1-1075" from-id="1075" to-id="1074"/&gt;</v>
      </c>
      <c r="AF82" s="18" t="str">
        <f t="shared" si="45"/>
        <v/>
      </c>
      <c r="AG82" s="18" t="str">
        <f t="shared" si="46"/>
        <v/>
      </c>
    </row>
    <row r="83" spans="1:33">
      <c r="A83" s="1" t="s">
        <v>520</v>
      </c>
      <c r="B83" s="21">
        <v>1</v>
      </c>
      <c r="C83" s="17" t="str">
        <f t="shared" si="29"/>
        <v>Assessment</v>
      </c>
      <c r="D83" s="21">
        <v>2</v>
      </c>
      <c r="E83" s="21" t="s">
        <v>15</v>
      </c>
      <c r="F83" s="21"/>
      <c r="G83" s="17" t="str">
        <f t="shared" si="30"/>
        <v/>
      </c>
      <c r="H83" s="22">
        <v>1056</v>
      </c>
      <c r="I83" s="23"/>
      <c r="J83" s="23"/>
      <c r="K83" s="17" t="s">
        <v>519</v>
      </c>
      <c r="L83" s="17" t="str">
        <f t="shared" si="31"/>
        <v>Game-based assessment</v>
      </c>
      <c r="M83" s="17" t="str">
        <f t="shared" si="32"/>
        <v>Game-based assessment</v>
      </c>
      <c r="N83" s="17" t="str">
        <f t="shared" si="33"/>
        <v>Game-based assessment</v>
      </c>
      <c r="O83" s="17" t="str">
        <f t="shared" si="34"/>
        <v>Game-based assessment</v>
      </c>
      <c r="P83" s="17" t="str">
        <f t="shared" si="35"/>
        <v>Game-based assessment</v>
      </c>
      <c r="Q83" s="17" t="str">
        <f t="shared" si="36"/>
        <v>Game-based assessment</v>
      </c>
      <c r="R83" s="17" t="str">
        <f t="shared" si="37"/>
        <v>Game-based assessment</v>
      </c>
      <c r="S83" s="17" t="str">
        <f t="shared" si="38"/>
        <v>Game-based assessment</v>
      </c>
      <c r="T83" s="23" t="s">
        <v>0</v>
      </c>
      <c r="U83" s="17"/>
      <c r="V83" s="17"/>
      <c r="W83" s="18" t="str">
        <f t="shared" si="39"/>
        <v>&lt;concept id="1076" label="Assessment - technology&amp;#xa;Game-based assessment&amp;#xa;1076"/&gt;</v>
      </c>
      <c r="X83" s="18" t="str">
        <f t="shared" ca="1" si="26"/>
        <v>&lt;concept-appearance id="1076" x="4953" y="4414" stylesheet-id="technology" background-color="252, 229, 205,255" /&gt;</v>
      </c>
      <c r="Y83" s="18">
        <f t="shared" ca="1" si="40"/>
        <v>4953</v>
      </c>
      <c r="Z83" s="18">
        <f t="shared" ca="1" si="41"/>
        <v>4414</v>
      </c>
      <c r="AA83" s="18">
        <f t="shared" si="27"/>
        <v>2</v>
      </c>
      <c r="AB83" s="18">
        <f t="shared" si="42"/>
        <v>2</v>
      </c>
      <c r="AC83" s="18">
        <f t="shared" si="28"/>
        <v>1</v>
      </c>
      <c r="AD83" s="18" t="str">
        <f t="shared" si="43"/>
        <v>252, 229, 205,255</v>
      </c>
      <c r="AE83" s="18" t="str">
        <f t="shared" si="44"/>
        <v>&lt;connection id="link-1-1076" from-id="1076" to-id="1056"/&gt;</v>
      </c>
      <c r="AF83" s="18" t="str">
        <f t="shared" si="45"/>
        <v/>
      </c>
      <c r="AG83" s="18" t="str">
        <f t="shared" si="46"/>
        <v/>
      </c>
    </row>
    <row r="84" spans="1:33">
      <c r="A84" s="1" t="s">
        <v>518</v>
      </c>
      <c r="B84" s="21">
        <v>1</v>
      </c>
      <c r="C84" s="17" t="str">
        <f t="shared" si="29"/>
        <v>Assessment</v>
      </c>
      <c r="D84" s="21">
        <v>2</v>
      </c>
      <c r="E84" s="21" t="s">
        <v>15</v>
      </c>
      <c r="F84" s="21"/>
      <c r="G84" s="17" t="str">
        <f t="shared" si="30"/>
        <v/>
      </c>
      <c r="H84" s="22">
        <v>1056</v>
      </c>
      <c r="I84" s="23"/>
      <c r="J84" s="23"/>
      <c r="K84" s="17" t="s">
        <v>517</v>
      </c>
      <c r="L84" s="17" t="str">
        <f t="shared" si="31"/>
        <v>Classroom simulators</v>
      </c>
      <c r="M84" s="17" t="str">
        <f t="shared" si="32"/>
        <v>Classroom simulators</v>
      </c>
      <c r="N84" s="17" t="str">
        <f t="shared" si="33"/>
        <v>Classroom simulators</v>
      </c>
      <c r="O84" s="17" t="str">
        <f t="shared" si="34"/>
        <v>Classroom simulators</v>
      </c>
      <c r="P84" s="17" t="str">
        <f t="shared" si="35"/>
        <v>Classroom simulators</v>
      </c>
      <c r="Q84" s="17" t="str">
        <f t="shared" si="36"/>
        <v>Classroom simulators</v>
      </c>
      <c r="R84" s="17" t="str">
        <f t="shared" si="37"/>
        <v>Classroom simulators</v>
      </c>
      <c r="S84" s="17" t="str">
        <f t="shared" si="38"/>
        <v>Classroom simulators</v>
      </c>
      <c r="T84" s="23" t="s">
        <v>0</v>
      </c>
      <c r="U84" s="17"/>
      <c r="V84" s="17"/>
      <c r="W84" s="18" t="str">
        <f t="shared" si="39"/>
        <v>&lt;concept id="1077" label="Assessment - technology&amp;#xa;Classroom simulators&amp;#xa;1077"/&gt;</v>
      </c>
      <c r="X84" s="18" t="str">
        <f t="shared" ca="1" si="26"/>
        <v>&lt;concept-appearance id="1077" x="5350" y="4894" stylesheet-id="technology" background-color="252, 229, 205,255" /&gt;</v>
      </c>
      <c r="Y84" s="18">
        <f t="shared" ca="1" si="40"/>
        <v>5350</v>
      </c>
      <c r="Z84" s="18">
        <f t="shared" ca="1" si="41"/>
        <v>4894</v>
      </c>
      <c r="AA84" s="18">
        <f t="shared" si="27"/>
        <v>2</v>
      </c>
      <c r="AB84" s="18">
        <f t="shared" si="42"/>
        <v>2</v>
      </c>
      <c r="AC84" s="18">
        <f t="shared" si="28"/>
        <v>1</v>
      </c>
      <c r="AD84" s="18" t="str">
        <f t="shared" si="43"/>
        <v>252, 229, 205,255</v>
      </c>
      <c r="AE84" s="18" t="str">
        <f t="shared" si="44"/>
        <v>&lt;connection id="link-1-1077" from-id="1077" to-id="1056"/&gt;</v>
      </c>
      <c r="AF84" s="18" t="str">
        <f t="shared" si="45"/>
        <v/>
      </c>
      <c r="AG84" s="18" t="str">
        <f t="shared" si="46"/>
        <v/>
      </c>
    </row>
    <row r="85" spans="1:33">
      <c r="A85" s="1" t="s">
        <v>516</v>
      </c>
      <c r="B85" s="21">
        <v>1</v>
      </c>
      <c r="C85" s="17" t="str">
        <f t="shared" si="29"/>
        <v>Assessment</v>
      </c>
      <c r="D85" s="21">
        <v>2</v>
      </c>
      <c r="E85" s="21" t="s">
        <v>15</v>
      </c>
      <c r="F85" s="21"/>
      <c r="G85" s="17" t="str">
        <f t="shared" si="30"/>
        <v/>
      </c>
      <c r="H85" s="22">
        <v>1056</v>
      </c>
      <c r="I85" s="23"/>
      <c r="J85" s="23"/>
      <c r="K85" s="17" t="s">
        <v>515</v>
      </c>
      <c r="L85" s="17" t="str">
        <f t="shared" si="31"/>
        <v>Augmented reality combining info&amp;#xa;about students (whether they did homework before, absent)</v>
      </c>
      <c r="M85" s="17" t="str">
        <f t="shared" si="32"/>
        <v>Augmented reality combining info&amp;#xa;about students (whether they did&amp;#xa;homework before, absent)</v>
      </c>
      <c r="N85" s="17" t="str">
        <f t="shared" si="33"/>
        <v>Augmented reality combining info&amp;#xa;about students (whether they did&amp;#xa;homework before, absent)</v>
      </c>
      <c r="O85" s="17" t="str">
        <f t="shared" si="34"/>
        <v>Augmented reality combining info&amp;#xa;about students (whether they did&amp;#xa;homework before, absent)</v>
      </c>
      <c r="P85" s="17" t="str">
        <f t="shared" si="35"/>
        <v>Augmented reality combining info&amp;#xa;about students (whether they did&amp;#xa;homework before, absent)</v>
      </c>
      <c r="Q85" s="17" t="str">
        <f t="shared" si="36"/>
        <v>Augmented reality combining info&amp;#xa;about students (whether they did&amp;#xa;homework before, absent)</v>
      </c>
      <c r="R85" s="17" t="str">
        <f t="shared" si="37"/>
        <v>Augmented reality combining info&amp;#xa;about students (whether they did&amp;#xa;homework before, absent)</v>
      </c>
      <c r="S85" s="17" t="str">
        <f t="shared" si="38"/>
        <v>Augmented reality combining info&amp;#xa;about students (whether they did&amp;#xa;homework before, absent)</v>
      </c>
      <c r="T85" s="23"/>
      <c r="U85" s="17"/>
      <c r="V85" s="17"/>
      <c r="W85" s="18" t="str">
        <f t="shared" si="39"/>
        <v>&lt;concept id="1078" label="Assessment - technology&amp;#xa;Augmented reality combining info&amp;#xa;about students (whether they did&amp;#xa;homework before, absent)&amp;#xa;1078"/&gt;</v>
      </c>
      <c r="X85" s="18" t="str">
        <f t="shared" ca="1" si="26"/>
        <v>&lt;concept-appearance id="1078" x="8787" y="4544" stylesheet-id="technology" background-color="252, 229, 205,255" /&gt;</v>
      </c>
      <c r="Y85" s="18">
        <f t="shared" ca="1" si="40"/>
        <v>8787</v>
      </c>
      <c r="Z85" s="18">
        <f t="shared" ca="1" si="41"/>
        <v>4544</v>
      </c>
      <c r="AA85" s="18">
        <f t="shared" si="27"/>
        <v>2</v>
      </c>
      <c r="AB85" s="18">
        <f t="shared" si="42"/>
        <v>0</v>
      </c>
      <c r="AC85" s="18">
        <f t="shared" si="28"/>
        <v>1</v>
      </c>
      <c r="AD85" s="18" t="str">
        <f t="shared" si="43"/>
        <v>252, 229, 205,255</v>
      </c>
      <c r="AE85" s="18" t="str">
        <f t="shared" si="44"/>
        <v>&lt;connection id="link-1-1078" from-id="1078" to-id="1056"/&gt;</v>
      </c>
      <c r="AF85" s="18" t="str">
        <f t="shared" si="45"/>
        <v/>
      </c>
      <c r="AG85" s="18" t="str">
        <f t="shared" si="46"/>
        <v/>
      </c>
    </row>
    <row r="86" spans="1:33">
      <c r="A86" s="1" t="s">
        <v>514</v>
      </c>
      <c r="B86" s="21">
        <v>1</v>
      </c>
      <c r="C86" s="17" t="str">
        <f t="shared" si="29"/>
        <v>Assessment</v>
      </c>
      <c r="D86" s="21">
        <v>2</v>
      </c>
      <c r="E86" s="21" t="s">
        <v>15</v>
      </c>
      <c r="F86" s="21"/>
      <c r="G86" s="17" t="str">
        <f t="shared" si="30"/>
        <v/>
      </c>
      <c r="H86" s="22">
        <v>1056</v>
      </c>
      <c r="I86" s="23"/>
      <c r="J86" s="23"/>
      <c r="K86" s="17" t="s">
        <v>513</v>
      </c>
      <c r="L86" s="17" t="str">
        <f t="shared" si="31"/>
        <v>Augmented reality for the physical&amp;#xa;aspects (bio signals)</v>
      </c>
      <c r="M86" s="17" t="str">
        <f t="shared" si="32"/>
        <v>Augmented reality for the physical&amp;#xa;aspects (bio signals)</v>
      </c>
      <c r="N86" s="17" t="str">
        <f t="shared" si="33"/>
        <v>Augmented reality for the physical&amp;#xa;aspects (bio signals)</v>
      </c>
      <c r="O86" s="17" t="str">
        <f t="shared" si="34"/>
        <v>Augmented reality for the physical&amp;#xa;aspects (bio signals)</v>
      </c>
      <c r="P86" s="17" t="str">
        <f t="shared" si="35"/>
        <v>Augmented reality for the physical&amp;#xa;aspects (bio signals)</v>
      </c>
      <c r="Q86" s="17" t="str">
        <f t="shared" si="36"/>
        <v>Augmented reality for the physical&amp;#xa;aspects (bio signals)</v>
      </c>
      <c r="R86" s="17" t="str">
        <f t="shared" si="37"/>
        <v>Augmented reality for the physical&amp;#xa;aspects (bio signals)</v>
      </c>
      <c r="S86" s="17" t="str">
        <f t="shared" si="38"/>
        <v>Augmented reality for the physical&amp;#xa;aspects (bio signals)</v>
      </c>
      <c r="T86" s="23"/>
      <c r="U86" s="17"/>
      <c r="V86" s="17"/>
      <c r="W86" s="18" t="str">
        <f t="shared" si="39"/>
        <v>&lt;concept id="1079" label="Assessment - technology&amp;#xa;Augmented reality for the physical&amp;#xa;aspects (bio signals)&amp;#xa;1079"/&gt;</v>
      </c>
      <c r="X86" s="18" t="str">
        <f t="shared" ca="1" si="26"/>
        <v>&lt;concept-appearance id="1079" x="8503" y="4888" stylesheet-id="technology" background-color="252, 229, 205,255" /&gt;</v>
      </c>
      <c r="Y86" s="18">
        <f t="shared" ca="1" si="40"/>
        <v>8503</v>
      </c>
      <c r="Z86" s="18">
        <f t="shared" ca="1" si="41"/>
        <v>4888</v>
      </c>
      <c r="AA86" s="18">
        <f t="shared" si="27"/>
        <v>2</v>
      </c>
      <c r="AB86" s="18">
        <f t="shared" si="42"/>
        <v>0</v>
      </c>
      <c r="AC86" s="18">
        <f t="shared" si="28"/>
        <v>1</v>
      </c>
      <c r="AD86" s="18" t="str">
        <f t="shared" si="43"/>
        <v>252, 229, 205,255</v>
      </c>
      <c r="AE86" s="18" t="str">
        <f t="shared" si="44"/>
        <v>&lt;connection id="link-1-1079" from-id="1079" to-id="1056"/&gt;</v>
      </c>
      <c r="AF86" s="18" t="str">
        <f t="shared" si="45"/>
        <v/>
      </c>
      <c r="AG86" s="18" t="str">
        <f t="shared" si="46"/>
        <v/>
      </c>
    </row>
    <row r="87" spans="1:33">
      <c r="A87" s="1" t="s">
        <v>512</v>
      </c>
      <c r="B87" s="21">
        <v>1</v>
      </c>
      <c r="C87" s="17" t="str">
        <f t="shared" si="29"/>
        <v>Assessment</v>
      </c>
      <c r="D87" s="21">
        <v>2</v>
      </c>
      <c r="E87" s="21" t="s">
        <v>49</v>
      </c>
      <c r="F87" s="21"/>
      <c r="G87" s="17" t="str">
        <f t="shared" si="30"/>
        <v/>
      </c>
      <c r="H87" s="25"/>
      <c r="I87" s="23"/>
      <c r="J87" s="23"/>
      <c r="K87" s="17" t="s">
        <v>671</v>
      </c>
      <c r="L87" s="17" t="str">
        <f t="shared" si="31"/>
        <v>24/7 &amp;quot;real time&amp;quot; data</v>
      </c>
      <c r="M87" s="17" t="str">
        <f t="shared" si="32"/>
        <v>24/7 &amp;quot;real time&amp;quot; data</v>
      </c>
      <c r="N87" s="17" t="str">
        <f t="shared" si="33"/>
        <v>24/7 &amp;quot;real time&amp;quot; data</v>
      </c>
      <c r="O87" s="17" t="str">
        <f t="shared" si="34"/>
        <v>24/7 &amp;quot;real time&amp;quot; data</v>
      </c>
      <c r="P87" s="17" t="str">
        <f t="shared" si="35"/>
        <v>24/7 &amp;quot;real time&amp;quot; data</v>
      </c>
      <c r="Q87" s="17" t="str">
        <f t="shared" si="36"/>
        <v>24/7 &amp;quot;real time&amp;quot; data</v>
      </c>
      <c r="R87" s="17" t="str">
        <f t="shared" si="37"/>
        <v>24/7 &amp;quot;real time&amp;quot; data</v>
      </c>
      <c r="S87" s="17" t="str">
        <f t="shared" si="38"/>
        <v>24/7 &amp;quot;real time&amp;quot; data</v>
      </c>
      <c r="T87" s="23" t="s">
        <v>13</v>
      </c>
      <c r="U87" s="17"/>
      <c r="V87" s="17"/>
      <c r="W87" s="18" t="str">
        <f t="shared" si="39"/>
        <v>&lt;concept id="1080" label="Assessment - solution&amp;#xa;24/7 &amp;quot;real time&amp;quot; data&amp;#xa;1080"/&gt;</v>
      </c>
      <c r="X87" s="18" t="str">
        <f t="shared" ca="1" si="26"/>
        <v>&lt;concept-appearance id="1080" x="7408" y="3884" stylesheet-id="solution" background-color="252, 229, 205,255" /&gt;</v>
      </c>
      <c r="Y87" s="18">
        <f t="shared" ca="1" si="40"/>
        <v>7408</v>
      </c>
      <c r="Z87" s="18">
        <f t="shared" ca="1" si="41"/>
        <v>3884</v>
      </c>
      <c r="AA87" s="18">
        <f t="shared" si="27"/>
        <v>3</v>
      </c>
      <c r="AB87" s="18">
        <f t="shared" si="42"/>
        <v>3</v>
      </c>
      <c r="AC87" s="18">
        <f t="shared" si="28"/>
        <v>1</v>
      </c>
      <c r="AD87" s="18" t="str">
        <f t="shared" si="43"/>
        <v>252, 229, 205,255</v>
      </c>
      <c r="AE87" s="18" t="str">
        <f t="shared" si="44"/>
        <v/>
      </c>
      <c r="AF87" s="18" t="str">
        <f t="shared" si="45"/>
        <v/>
      </c>
      <c r="AG87" s="18" t="str">
        <f t="shared" si="46"/>
        <v/>
      </c>
    </row>
    <row r="88" spans="1:33">
      <c r="A88" s="1" t="s">
        <v>511</v>
      </c>
      <c r="B88" s="21">
        <v>1</v>
      </c>
      <c r="C88" s="17" t="str">
        <f t="shared" si="29"/>
        <v>Assessment</v>
      </c>
      <c r="D88" s="21">
        <v>2</v>
      </c>
      <c r="E88" s="21" t="s">
        <v>723</v>
      </c>
      <c r="F88" s="21"/>
      <c r="G88" s="17" t="str">
        <f t="shared" si="30"/>
        <v/>
      </c>
      <c r="H88" s="22">
        <v>1064</v>
      </c>
      <c r="I88" s="23"/>
      <c r="J88" s="23"/>
      <c r="K88" s="17" t="s">
        <v>510</v>
      </c>
      <c r="L88" s="17" t="str">
        <f t="shared" si="31"/>
        <v>Classroom lessons for students (on&amp;#xa;assessment)</v>
      </c>
      <c r="M88" s="17" t="str">
        <f t="shared" si="32"/>
        <v>Classroom lessons for students (on&amp;#xa;assessment)</v>
      </c>
      <c r="N88" s="17" t="str">
        <f t="shared" si="33"/>
        <v>Classroom lessons for students (on&amp;#xa;assessment)</v>
      </c>
      <c r="O88" s="17" t="str">
        <f t="shared" si="34"/>
        <v>Classroom lessons for students (on&amp;#xa;assessment)</v>
      </c>
      <c r="P88" s="17" t="str">
        <f t="shared" si="35"/>
        <v>Classroom lessons for students (on&amp;#xa;assessment)</v>
      </c>
      <c r="Q88" s="17" t="str">
        <f t="shared" si="36"/>
        <v>Classroom lessons for students (on&amp;#xa;assessment)</v>
      </c>
      <c r="R88" s="17" t="str">
        <f t="shared" si="37"/>
        <v>Classroom lessons for students (on&amp;#xa;assessment)</v>
      </c>
      <c r="S88" s="17" t="str">
        <f t="shared" si="38"/>
        <v>Classroom lessons for students (on&amp;#xa;assessment)</v>
      </c>
      <c r="T88" s="23" t="s">
        <v>4</v>
      </c>
      <c r="U88" s="17"/>
      <c r="V88" s="17"/>
      <c r="W88" s="18" t="str">
        <f t="shared" si="39"/>
        <v>&lt;concept id="1081" label="Assessment - other-resource&amp;#xa;Classroom lessons for students (on&amp;#xa;assessment)&amp;#xa;1081"/&gt;</v>
      </c>
      <c r="X88" s="18" t="str">
        <f t="shared" ca="1" si="26"/>
        <v>&lt;concept-appearance id="1081" x="2794" y="5211" stylesheet-id="other-resource" background-color="252, 229, 205,255" /&gt;</v>
      </c>
      <c r="Y88" s="18">
        <f t="shared" ca="1" si="40"/>
        <v>2794</v>
      </c>
      <c r="Z88" s="18">
        <f t="shared" ca="1" si="41"/>
        <v>5211</v>
      </c>
      <c r="AA88" s="18">
        <f t="shared" si="27"/>
        <v>1</v>
      </c>
      <c r="AB88" s="18">
        <f t="shared" si="42"/>
        <v>1</v>
      </c>
      <c r="AC88" s="18">
        <f t="shared" si="28"/>
        <v>1</v>
      </c>
      <c r="AD88" s="18" t="str">
        <f t="shared" si="43"/>
        <v>252, 229, 205,255</v>
      </c>
      <c r="AE88" s="18" t="str">
        <f t="shared" si="44"/>
        <v>&lt;connection id="link-1-1081" from-id="1081" to-id="1064"/&gt;</v>
      </c>
      <c r="AF88" s="18" t="str">
        <f t="shared" si="45"/>
        <v/>
      </c>
      <c r="AG88" s="18" t="str">
        <f t="shared" si="46"/>
        <v/>
      </c>
    </row>
    <row r="89" spans="1:33">
      <c r="A89" s="1" t="s">
        <v>509</v>
      </c>
      <c r="B89" s="21">
        <v>1</v>
      </c>
      <c r="C89" s="17" t="str">
        <f t="shared" si="29"/>
        <v>Assessment</v>
      </c>
      <c r="D89" s="21">
        <v>2</v>
      </c>
      <c r="E89" s="21" t="s">
        <v>723</v>
      </c>
      <c r="F89" s="21"/>
      <c r="G89" s="17" t="str">
        <f t="shared" si="30"/>
        <v/>
      </c>
      <c r="H89" s="22">
        <v>1066</v>
      </c>
      <c r="I89" s="23">
        <v>1063</v>
      </c>
      <c r="J89" s="23">
        <v>1064</v>
      </c>
      <c r="K89" s="17" t="s">
        <v>358</v>
      </c>
      <c r="L89" s="17" t="str">
        <f t="shared" si="31"/>
        <v>F2F meetings</v>
      </c>
      <c r="M89" s="17" t="str">
        <f t="shared" si="32"/>
        <v>F2F meetings</v>
      </c>
      <c r="N89" s="17" t="str">
        <f t="shared" si="33"/>
        <v>F2F meetings</v>
      </c>
      <c r="O89" s="17" t="str">
        <f t="shared" si="34"/>
        <v>F2F meetings</v>
      </c>
      <c r="P89" s="17" t="str">
        <f t="shared" si="35"/>
        <v>F2F meetings</v>
      </c>
      <c r="Q89" s="17" t="str">
        <f t="shared" si="36"/>
        <v>F2F meetings</v>
      </c>
      <c r="R89" s="17" t="str">
        <f t="shared" si="37"/>
        <v>F2F meetings</v>
      </c>
      <c r="S89" s="17" t="str">
        <f t="shared" si="38"/>
        <v>F2F meetings</v>
      </c>
      <c r="T89" s="23" t="s">
        <v>4</v>
      </c>
      <c r="U89" s="17"/>
      <c r="V89" s="17"/>
      <c r="W89" s="18" t="str">
        <f t="shared" si="39"/>
        <v>&lt;concept id="1082" label="Assessment - other-resource&amp;#xa;F2F meetings&amp;#xa;1082"/&gt;</v>
      </c>
      <c r="X89" s="18" t="str">
        <f t="shared" ca="1" si="26"/>
        <v>&lt;concept-appearance id="1082" x="2996" y="5260" stylesheet-id="other-resource" background-color="252, 229, 205,255" /&gt;</v>
      </c>
      <c r="Y89" s="18">
        <f t="shared" ca="1" si="40"/>
        <v>2996</v>
      </c>
      <c r="Z89" s="18">
        <f t="shared" ca="1" si="41"/>
        <v>5260</v>
      </c>
      <c r="AA89" s="18">
        <f t="shared" si="27"/>
        <v>1</v>
      </c>
      <c r="AB89" s="18">
        <f t="shared" si="42"/>
        <v>1</v>
      </c>
      <c r="AC89" s="18">
        <f t="shared" si="28"/>
        <v>1</v>
      </c>
      <c r="AD89" s="18" t="str">
        <f t="shared" si="43"/>
        <v>252, 229, 205,255</v>
      </c>
      <c r="AE89" s="18" t="str">
        <f t="shared" si="44"/>
        <v>&lt;connection id="link-1-1082" from-id="1082" to-id="1066"/&gt;</v>
      </c>
      <c r="AF89" s="18" t="str">
        <f t="shared" si="45"/>
        <v>&lt;connection id="link-2-1082" from-id="1082" to-id="1063"/&gt;</v>
      </c>
      <c r="AG89" s="18" t="str">
        <f t="shared" si="46"/>
        <v>&lt;connection id="link-3-1082" from-id="1082" to-id="1064"/&gt;</v>
      </c>
    </row>
    <row r="90" spans="1:33">
      <c r="A90" s="1" t="s">
        <v>508</v>
      </c>
      <c r="B90" s="21">
        <v>1</v>
      </c>
      <c r="C90" s="17" t="str">
        <f t="shared" si="29"/>
        <v>Assessment</v>
      </c>
      <c r="D90" s="21">
        <v>2</v>
      </c>
      <c r="E90" s="21" t="s">
        <v>723</v>
      </c>
      <c r="F90" s="21"/>
      <c r="G90" s="17" t="str">
        <f t="shared" si="30"/>
        <v/>
      </c>
      <c r="H90" s="25"/>
      <c r="I90" s="23"/>
      <c r="J90" s="23"/>
      <c r="K90" s="17" t="s">
        <v>695</v>
      </c>
      <c r="L90" s="17" t="str">
        <f t="shared" si="31"/>
        <v>Time resource - &amp;gt; Policy makers</v>
      </c>
      <c r="M90" s="17" t="str">
        <f t="shared" si="32"/>
        <v>Time resource - &amp;gt; Policy makers</v>
      </c>
      <c r="N90" s="17" t="str">
        <f t="shared" si="33"/>
        <v>Time resource - &amp;gt; Policy makers</v>
      </c>
      <c r="O90" s="17" t="str">
        <f t="shared" si="34"/>
        <v>Time resource - &amp;gt; Policy makers</v>
      </c>
      <c r="P90" s="17" t="str">
        <f t="shared" si="35"/>
        <v>Time resource - &amp;gt; Policy makers</v>
      </c>
      <c r="Q90" s="17" t="str">
        <f t="shared" si="36"/>
        <v>Time resource - &amp;gt; Policy makers</v>
      </c>
      <c r="R90" s="17" t="str">
        <f t="shared" si="37"/>
        <v>Time resource - &amp;gt; Policy makers</v>
      </c>
      <c r="S90" s="17" t="str">
        <f t="shared" si="38"/>
        <v>Time resource - &amp;gt; Policy makers</v>
      </c>
      <c r="T90" s="23" t="s">
        <v>0</v>
      </c>
      <c r="U90" s="17"/>
      <c r="V90" s="17"/>
      <c r="W90" s="18" t="str">
        <f t="shared" si="39"/>
        <v>&lt;concept id="1083" label="Assessment - other-resource&amp;#xa;Time resource - &amp;gt; Policy makers&amp;#xa;1083"/&gt;</v>
      </c>
      <c r="X90" s="18" t="str">
        <f t="shared" ca="1" si="26"/>
        <v>&lt;concept-appearance id="1083" x="5202" y="5577" stylesheet-id="other-resource" background-color="252, 229, 205,255" /&gt;</v>
      </c>
      <c r="Y90" s="18">
        <f t="shared" ca="1" si="40"/>
        <v>5202</v>
      </c>
      <c r="Z90" s="18">
        <f t="shared" ca="1" si="41"/>
        <v>5577</v>
      </c>
      <c r="AA90" s="18">
        <f t="shared" si="27"/>
        <v>1</v>
      </c>
      <c r="AB90" s="18">
        <f t="shared" si="42"/>
        <v>2</v>
      </c>
      <c r="AC90" s="18">
        <f t="shared" si="28"/>
        <v>1</v>
      </c>
      <c r="AD90" s="18" t="str">
        <f t="shared" si="43"/>
        <v>252, 229, 205,255</v>
      </c>
      <c r="AE90" s="18" t="str">
        <f t="shared" si="44"/>
        <v/>
      </c>
      <c r="AF90" s="18" t="str">
        <f t="shared" si="45"/>
        <v/>
      </c>
      <c r="AG90" s="18" t="str">
        <f t="shared" si="46"/>
        <v/>
      </c>
    </row>
    <row r="91" spans="1:33">
      <c r="A91" s="1" t="s">
        <v>507</v>
      </c>
      <c r="B91" s="21">
        <v>1</v>
      </c>
      <c r="C91" s="17" t="str">
        <f t="shared" si="29"/>
        <v>Assessment</v>
      </c>
      <c r="D91" s="21">
        <v>2</v>
      </c>
      <c r="E91" s="21" t="s">
        <v>317</v>
      </c>
      <c r="F91" s="21">
        <v>3</v>
      </c>
      <c r="G91" s="17" t="str">
        <f t="shared" si="30"/>
        <v>Learning to be a changemaker</v>
      </c>
      <c r="H91" s="22">
        <v>1083</v>
      </c>
      <c r="I91" s="23"/>
      <c r="J91" s="23"/>
      <c r="K91" s="17" t="s">
        <v>672</v>
      </c>
      <c r="L91" s="17" t="str">
        <f t="shared" si="31"/>
        <v>This connects to T3 &amp;quot;influence&amp;#xa;policy makers&amp;quot;</v>
      </c>
      <c r="M91" s="17" t="str">
        <f t="shared" si="32"/>
        <v>This connects to T3 &amp;quot;influence&amp;#xa;policy makers&amp;quot;</v>
      </c>
      <c r="N91" s="17" t="str">
        <f t="shared" si="33"/>
        <v>This connects to T3 &amp;quot;influence&amp;#xa;policy makers&amp;quot;</v>
      </c>
      <c r="O91" s="17" t="str">
        <f t="shared" si="34"/>
        <v>This connects to T3 &amp;quot;influence&amp;#xa;policy makers&amp;quot;</v>
      </c>
      <c r="P91" s="17" t="str">
        <f t="shared" si="35"/>
        <v>This connects to T3 &amp;quot;influence&amp;#xa;policy makers&amp;quot;</v>
      </c>
      <c r="Q91" s="17" t="str">
        <f t="shared" si="36"/>
        <v>This connects to T3 &amp;quot;influence&amp;#xa;policy makers&amp;quot;</v>
      </c>
      <c r="R91" s="17" t="str">
        <f t="shared" si="37"/>
        <v>This connects to T3 &amp;quot;influence&amp;#xa;policy makers&amp;quot;</v>
      </c>
      <c r="S91" s="17" t="str">
        <f t="shared" si="38"/>
        <v>This connects to T3 &amp;quot;influence&amp;#xa;policy makers&amp;quot;</v>
      </c>
      <c r="T91" s="23"/>
      <c r="U91" s="17"/>
      <c r="V91" s="17"/>
      <c r="W91" s="18" t="str">
        <f t="shared" si="39"/>
        <v>&lt;concept id="1084" label="Assessment - connection from Learning to be a changemaker&amp;#xa;This connects to T3 &amp;quot;influence&amp;#xa;policy makers&amp;quot;&amp;#xa;1084"/&gt;</v>
      </c>
      <c r="X91" s="18" t="str">
        <f t="shared" ca="1" si="26"/>
        <v>&lt;concept-appearance id="1084" x="5277" y="5705" stylesheet-id="connection" background-color="217, 234, 211,255" /&gt;</v>
      </c>
      <c r="Y91" s="18">
        <f t="shared" ca="1" si="40"/>
        <v>5277</v>
      </c>
      <c r="Z91" s="18">
        <f t="shared" ca="1" si="41"/>
        <v>5705</v>
      </c>
      <c r="AA91" s="18">
        <f t="shared" si="27"/>
        <v>0</v>
      </c>
      <c r="AB91" s="18">
        <f t="shared" si="42"/>
        <v>0</v>
      </c>
      <c r="AC91" s="18">
        <f t="shared" si="28"/>
        <v>3</v>
      </c>
      <c r="AD91" s="18" t="str">
        <f t="shared" si="43"/>
        <v>217, 234, 211,255</v>
      </c>
      <c r="AE91" s="18" t="str">
        <f t="shared" si="44"/>
        <v>&lt;connection id="link-1-1084" from-id="1084" to-id="1083"/&gt;</v>
      </c>
      <c r="AF91" s="18" t="str">
        <f t="shared" si="45"/>
        <v/>
      </c>
      <c r="AG91" s="18" t="str">
        <f t="shared" si="46"/>
        <v/>
      </c>
    </row>
    <row r="92" spans="1:33">
      <c r="A92" s="1" t="s">
        <v>506</v>
      </c>
      <c r="B92" s="21">
        <v>1</v>
      </c>
      <c r="C92" s="17" t="s">
        <v>503</v>
      </c>
      <c r="D92" s="21">
        <v>2</v>
      </c>
      <c r="E92" s="21" t="s">
        <v>723</v>
      </c>
      <c r="F92" s="21"/>
      <c r="G92" s="17" t="str">
        <f t="shared" si="30"/>
        <v/>
      </c>
      <c r="H92" s="22">
        <v>1080</v>
      </c>
      <c r="I92" s="23"/>
      <c r="J92" s="23"/>
      <c r="K92" s="17" t="s">
        <v>505</v>
      </c>
      <c r="L92" s="17" t="str">
        <f t="shared" si="31"/>
        <v>Legal / ethical framework</v>
      </c>
      <c r="M92" s="17" t="str">
        <f t="shared" si="32"/>
        <v>Legal / ethical framework</v>
      </c>
      <c r="N92" s="17" t="str">
        <f t="shared" si="33"/>
        <v>Legal / ethical framework</v>
      </c>
      <c r="O92" s="17" t="str">
        <f t="shared" si="34"/>
        <v>Legal / ethical framework</v>
      </c>
      <c r="P92" s="17" t="str">
        <f t="shared" si="35"/>
        <v>Legal / ethical framework</v>
      </c>
      <c r="Q92" s="17" t="str">
        <f t="shared" si="36"/>
        <v>Legal / ethical framework</v>
      </c>
      <c r="R92" s="17" t="str">
        <f t="shared" si="37"/>
        <v>Legal / ethical framework</v>
      </c>
      <c r="S92" s="17" t="str">
        <f t="shared" si="38"/>
        <v>Legal / ethical framework</v>
      </c>
      <c r="T92" s="23" t="s">
        <v>0</v>
      </c>
      <c r="U92" s="17"/>
      <c r="V92" s="17"/>
      <c r="W92" s="18" t="str">
        <f t="shared" si="39"/>
        <v>&lt;concept id="1085" label="Assessment - other-resource&amp;#xa;Legal / ethical framework&amp;#xa;1085"/&gt;</v>
      </c>
      <c r="X92" s="18" t="str">
        <f t="shared" ca="1" si="26"/>
        <v>&lt;concept-appearance id="1085" x="5013" y="5709" stylesheet-id="other-resource" background-color="252, 229, 205,255" /&gt;</v>
      </c>
      <c r="Y92" s="18">
        <f t="shared" ca="1" si="40"/>
        <v>5013</v>
      </c>
      <c r="Z92" s="18">
        <f t="shared" ca="1" si="41"/>
        <v>5709</v>
      </c>
      <c r="AA92" s="18">
        <f t="shared" si="27"/>
        <v>1</v>
      </c>
      <c r="AB92" s="18">
        <f t="shared" si="42"/>
        <v>2</v>
      </c>
      <c r="AC92" s="18">
        <f t="shared" si="28"/>
        <v>1</v>
      </c>
      <c r="AD92" s="18" t="str">
        <f t="shared" si="43"/>
        <v>252, 229, 205,255</v>
      </c>
      <c r="AE92" s="18" t="str">
        <f t="shared" si="44"/>
        <v>&lt;connection id="link-1-1085" from-id="1085" to-id="1080"/&gt;</v>
      </c>
      <c r="AF92" s="18" t="str">
        <f t="shared" si="45"/>
        <v/>
      </c>
      <c r="AG92" s="18" t="str">
        <f t="shared" si="46"/>
        <v/>
      </c>
    </row>
    <row r="93" spans="1:33">
      <c r="A93" s="1" t="s">
        <v>504</v>
      </c>
      <c r="B93" s="21">
        <v>1</v>
      </c>
      <c r="C93" s="17" t="s">
        <v>503</v>
      </c>
      <c r="D93" s="21">
        <v>2</v>
      </c>
      <c r="E93" s="21" t="s">
        <v>723</v>
      </c>
      <c r="F93" s="21"/>
      <c r="G93" s="17" t="str">
        <f t="shared" si="30"/>
        <v/>
      </c>
      <c r="H93" s="22">
        <v>1077</v>
      </c>
      <c r="I93" s="23"/>
      <c r="J93" s="23"/>
      <c r="K93" s="17" t="s">
        <v>502</v>
      </c>
      <c r="L93" s="17" t="str">
        <f t="shared" si="31"/>
        <v>Methodology for classroom simulation</v>
      </c>
      <c r="M93" s="17" t="str">
        <f t="shared" si="32"/>
        <v>Methodology for classroom simulation</v>
      </c>
      <c r="N93" s="17" t="str">
        <f t="shared" si="33"/>
        <v>Methodology for classroom simulation</v>
      </c>
      <c r="O93" s="17" t="str">
        <f t="shared" si="34"/>
        <v>Methodology for classroom simulation</v>
      </c>
      <c r="P93" s="17" t="str">
        <f t="shared" si="35"/>
        <v>Methodology for classroom simulation</v>
      </c>
      <c r="Q93" s="17" t="str">
        <f t="shared" si="36"/>
        <v>Methodology for classroom simulation</v>
      </c>
      <c r="R93" s="17" t="str">
        <f t="shared" si="37"/>
        <v>Methodology for classroom simulation</v>
      </c>
      <c r="S93" s="17" t="str">
        <f t="shared" si="38"/>
        <v>Methodology for classroom simulation</v>
      </c>
      <c r="T93" s="23" t="s">
        <v>0</v>
      </c>
      <c r="U93" s="17"/>
      <c r="V93" s="17"/>
      <c r="W93" s="18" t="str">
        <f t="shared" si="39"/>
        <v>&lt;concept id="1086" label="Assessment - other-resource&amp;#xa;Methodology for classroom simulation&amp;#xa;1086"/&gt;</v>
      </c>
      <c r="X93" s="18" t="str">
        <f t="shared" ca="1" si="26"/>
        <v>&lt;concept-appearance id="1086" x="4492" y="5593" stylesheet-id="other-resource" background-color="252, 229, 205,255" /&gt;</v>
      </c>
      <c r="Y93" s="18">
        <f t="shared" ca="1" si="40"/>
        <v>4492</v>
      </c>
      <c r="Z93" s="18">
        <f t="shared" ca="1" si="41"/>
        <v>5593</v>
      </c>
      <c r="AA93" s="18">
        <f t="shared" si="27"/>
        <v>1</v>
      </c>
      <c r="AB93" s="18">
        <f t="shared" si="42"/>
        <v>2</v>
      </c>
      <c r="AC93" s="18">
        <f t="shared" si="28"/>
        <v>1</v>
      </c>
      <c r="AD93" s="18" t="str">
        <f t="shared" si="43"/>
        <v>252, 229, 205,255</v>
      </c>
      <c r="AE93" s="18" t="str">
        <f t="shared" si="44"/>
        <v>&lt;connection id="link-1-1086" from-id="1086" to-id="1077"/&gt;</v>
      </c>
      <c r="AF93" s="18" t="str">
        <f t="shared" si="45"/>
        <v/>
      </c>
      <c r="AG93" s="18" t="str">
        <f t="shared" si="46"/>
        <v/>
      </c>
    </row>
    <row r="94" spans="1:33">
      <c r="A94" s="1" t="s">
        <v>501</v>
      </c>
      <c r="B94" s="21">
        <v>1</v>
      </c>
      <c r="C94" s="17" t="str">
        <f t="shared" ref="C94:C157" si="47">IF((B94=1),"Assessment",IF((B94=2),"Stakeholder Engagement",IF((B94=3),"Learning to be a changemaker",IF((B94=4),"The creative learning environment",IF((B94=5),"The adaptive school","")))))</f>
        <v>Assessment</v>
      </c>
      <c r="D94" s="21">
        <v>3</v>
      </c>
      <c r="E94" s="21" t="s">
        <v>317</v>
      </c>
      <c r="F94" s="21">
        <v>5</v>
      </c>
      <c r="G94" s="17" t="str">
        <f t="shared" si="30"/>
        <v>The adaptive school</v>
      </c>
      <c r="H94" s="25" t="s">
        <v>720</v>
      </c>
      <c r="I94" s="23"/>
      <c r="J94" s="23"/>
      <c r="K94" s="17" t="s">
        <v>400</v>
      </c>
      <c r="L94" s="17" t="str">
        <f t="shared" si="31"/>
        <v>Included in our S6</v>
      </c>
      <c r="M94" s="17" t="str">
        <f t="shared" si="32"/>
        <v>Included in our S6</v>
      </c>
      <c r="N94" s="17" t="str">
        <f t="shared" si="33"/>
        <v>Included in our S6</v>
      </c>
      <c r="O94" s="17" t="str">
        <f t="shared" si="34"/>
        <v>Included in our S6</v>
      </c>
      <c r="P94" s="17" t="str">
        <f t="shared" si="35"/>
        <v>Included in our S6</v>
      </c>
      <c r="Q94" s="17" t="str">
        <f t="shared" si="36"/>
        <v>Included in our S6</v>
      </c>
      <c r="R94" s="17" t="str">
        <f t="shared" si="37"/>
        <v>Included in our S6</v>
      </c>
      <c r="S94" s="17" t="str">
        <f t="shared" si="38"/>
        <v>Included in our S6</v>
      </c>
      <c r="T94" s="23"/>
      <c r="U94" s="17"/>
      <c r="V94" s="17"/>
      <c r="W94" s="18" t="str">
        <f t="shared" si="39"/>
        <v>&lt;concept id="1087" label="Assessment - connection from The adaptive school&amp;#xa;Included in our S6&amp;#xa;1087"/&gt;</v>
      </c>
      <c r="X94" s="18" t="str">
        <f t="shared" ca="1" si="26"/>
        <v>&lt;concept-appearance id="1087" x="9346" y="659" stylesheet-id="connection" background-color="234, 209, 220,255" /&gt;</v>
      </c>
      <c r="Y94" s="18">
        <f t="shared" ca="1" si="40"/>
        <v>9346</v>
      </c>
      <c r="Z94" s="18">
        <f t="shared" ca="1" si="41"/>
        <v>659</v>
      </c>
      <c r="AA94" s="18">
        <f t="shared" si="27"/>
        <v>0</v>
      </c>
      <c r="AB94" s="18">
        <f t="shared" si="42"/>
        <v>0</v>
      </c>
      <c r="AC94" s="18">
        <f t="shared" si="28"/>
        <v>5</v>
      </c>
      <c r="AD94" s="18" t="str">
        <f t="shared" si="43"/>
        <v>234, 209, 220,255</v>
      </c>
      <c r="AE94" s="18" t="str">
        <f t="shared" si="44"/>
        <v>&lt;connection id="link-1-1087" from-id="1087" to-id="1000"/&gt;</v>
      </c>
      <c r="AF94" s="18" t="str">
        <f t="shared" si="45"/>
        <v/>
      </c>
      <c r="AG94" s="18" t="str">
        <f t="shared" si="46"/>
        <v/>
      </c>
    </row>
    <row r="95" spans="1:33">
      <c r="A95" s="1" t="s">
        <v>500</v>
      </c>
      <c r="B95" s="21">
        <v>2</v>
      </c>
      <c r="C95" s="17" t="str">
        <f t="shared" si="47"/>
        <v>Stakeholder Engagement</v>
      </c>
      <c r="D95" s="21">
        <v>1</v>
      </c>
      <c r="E95" s="21" t="s">
        <v>314</v>
      </c>
      <c r="F95" s="21"/>
      <c r="G95" s="17" t="str">
        <f t="shared" si="30"/>
        <v/>
      </c>
      <c r="H95" s="22"/>
      <c r="I95" s="23"/>
      <c r="J95" s="23"/>
      <c r="K95" s="17" t="s">
        <v>479</v>
      </c>
      <c r="L95" s="17" t="str">
        <f t="shared" si="31"/>
        <v>Student</v>
      </c>
      <c r="M95" s="17" t="str">
        <f t="shared" si="32"/>
        <v>Student</v>
      </c>
      <c r="N95" s="17" t="str">
        <f t="shared" si="33"/>
        <v>Student</v>
      </c>
      <c r="O95" s="17" t="str">
        <f t="shared" si="34"/>
        <v>Student</v>
      </c>
      <c r="P95" s="17" t="str">
        <f t="shared" si="35"/>
        <v>Student</v>
      </c>
      <c r="Q95" s="17" t="str">
        <f t="shared" si="36"/>
        <v>Student</v>
      </c>
      <c r="R95" s="17" t="str">
        <f t="shared" si="37"/>
        <v>Student</v>
      </c>
      <c r="S95" s="17" t="str">
        <f t="shared" si="38"/>
        <v>Student</v>
      </c>
      <c r="T95" s="23"/>
      <c r="U95" s="17" t="s">
        <v>479</v>
      </c>
      <c r="V95" s="17"/>
      <c r="W95" s="18" t="str">
        <f t="shared" si="39"/>
        <v>&lt;concept id="1088" label="Stakeholder Engagement - group&amp;#xa;Student&amp;#xa;1088"/&gt;</v>
      </c>
      <c r="X95" s="18" t="str">
        <f t="shared" ca="1" si="26"/>
        <v>&lt;concept-appearance id="1088" x="9601" y="127" stylesheet-id="group" background-color="244, 204, 205,255" /&gt;</v>
      </c>
      <c r="Y95" s="18">
        <f t="shared" ca="1" si="40"/>
        <v>9601</v>
      </c>
      <c r="Z95" s="18">
        <f t="shared" ca="1" si="41"/>
        <v>127</v>
      </c>
      <c r="AA95" s="18">
        <f t="shared" si="27"/>
        <v>6</v>
      </c>
      <c r="AB95" s="18">
        <f t="shared" si="42"/>
        <v>0</v>
      </c>
      <c r="AC95" s="18">
        <f t="shared" si="28"/>
        <v>2</v>
      </c>
      <c r="AD95" s="18" t="str">
        <f t="shared" si="43"/>
        <v>244, 204, 205,255</v>
      </c>
      <c r="AE95" s="18" t="str">
        <f t="shared" si="44"/>
        <v/>
      </c>
      <c r="AF95" s="18" t="str">
        <f t="shared" si="45"/>
        <v/>
      </c>
      <c r="AG95" s="18" t="str">
        <f t="shared" si="46"/>
        <v/>
      </c>
    </row>
    <row r="96" spans="1:33">
      <c r="A96" s="1" t="s">
        <v>499</v>
      </c>
      <c r="B96" s="21">
        <v>2</v>
      </c>
      <c r="C96" s="17" t="str">
        <f t="shared" si="47"/>
        <v>Stakeholder Engagement</v>
      </c>
      <c r="D96" s="21">
        <v>1</v>
      </c>
      <c r="E96" s="21" t="s">
        <v>272</v>
      </c>
      <c r="F96" s="21">
        <v>2</v>
      </c>
      <c r="G96" s="17" t="str">
        <f t="shared" si="30"/>
        <v/>
      </c>
      <c r="H96" s="22" t="s">
        <v>500</v>
      </c>
      <c r="I96" s="23"/>
      <c r="J96" s="23"/>
      <c r="K96" s="17" t="s">
        <v>683</v>
      </c>
      <c r="L96" s="17" t="str">
        <f t="shared" si="31"/>
        <v>Students&amp;apos; wishes</v>
      </c>
      <c r="M96" s="17" t="str">
        <f t="shared" si="32"/>
        <v>Students&amp;apos; wishes</v>
      </c>
      <c r="N96" s="17" t="str">
        <f t="shared" si="33"/>
        <v>Students&amp;apos; wishes</v>
      </c>
      <c r="O96" s="17" t="str">
        <f t="shared" si="34"/>
        <v>Students&amp;apos; wishes</v>
      </c>
      <c r="P96" s="17" t="str">
        <f t="shared" si="35"/>
        <v>Students&amp;apos; wishes</v>
      </c>
      <c r="Q96" s="17" t="str">
        <f t="shared" si="36"/>
        <v>Students&amp;apos; wishes</v>
      </c>
      <c r="R96" s="17" t="str">
        <f t="shared" si="37"/>
        <v>Students&amp;apos; wishes</v>
      </c>
      <c r="S96" s="17" t="str">
        <f t="shared" si="38"/>
        <v>Students&amp;apos; wishes</v>
      </c>
      <c r="T96" s="23"/>
      <c r="U96" s="17" t="s">
        <v>479</v>
      </c>
      <c r="V96" s="17"/>
      <c r="W96" s="18" t="str">
        <f t="shared" si="39"/>
        <v>&lt;concept id="1089" label="Stakeholder Engagement - goal-brainstorm&amp;#xa;Students&amp;apos; wishes&amp;#xa;1089"/&gt;</v>
      </c>
      <c r="X96" s="18" t="str">
        <f t="shared" ca="1" si="26"/>
        <v>&lt;concept-appearance id="1089" x="9318" y="1225" stylesheet-id="goal-brainstorm" background-color="244, 204, 205,255" /&gt;</v>
      </c>
      <c r="Y96" s="18">
        <f t="shared" ca="1" si="40"/>
        <v>9318</v>
      </c>
      <c r="Z96" s="18">
        <f t="shared" ca="1" si="41"/>
        <v>1225</v>
      </c>
      <c r="AA96" s="18">
        <f t="shared" si="27"/>
        <v>5</v>
      </c>
      <c r="AB96" s="18">
        <f t="shared" si="42"/>
        <v>0</v>
      </c>
      <c r="AC96" s="18">
        <f t="shared" si="28"/>
        <v>2</v>
      </c>
      <c r="AD96" s="18" t="str">
        <f t="shared" si="43"/>
        <v>244, 204, 205,255</v>
      </c>
      <c r="AE96" s="18" t="str">
        <f t="shared" si="44"/>
        <v>&lt;connection id="link-1-1089" from-id="1089" to-id="1088"/&gt;</v>
      </c>
      <c r="AF96" s="18" t="str">
        <f t="shared" si="45"/>
        <v/>
      </c>
      <c r="AG96" s="18" t="str">
        <f t="shared" si="46"/>
        <v/>
      </c>
    </row>
    <row r="97" spans="1:33">
      <c r="A97" s="1" t="s">
        <v>498</v>
      </c>
      <c r="B97" s="21">
        <v>2</v>
      </c>
      <c r="C97" s="17" t="str">
        <f t="shared" si="47"/>
        <v>Stakeholder Engagement</v>
      </c>
      <c r="D97" s="21">
        <v>1</v>
      </c>
      <c r="E97" s="21" t="s">
        <v>272</v>
      </c>
      <c r="F97" s="21">
        <v>2</v>
      </c>
      <c r="G97" s="17" t="str">
        <f t="shared" si="30"/>
        <v/>
      </c>
      <c r="H97" s="22" t="s">
        <v>500</v>
      </c>
      <c r="I97" s="23"/>
      <c r="J97" s="23"/>
      <c r="K97" s="17" t="s">
        <v>684</v>
      </c>
      <c r="L97" s="17" t="str">
        <f t="shared" si="31"/>
        <v>increased students&amp;apos; knowledge&amp;#xa;of curriculum alternatives</v>
      </c>
      <c r="M97" s="17" t="str">
        <f t="shared" si="32"/>
        <v>increased students&amp;apos; knowledge&amp;#xa;of curriculum alternatives</v>
      </c>
      <c r="N97" s="17" t="str">
        <f t="shared" si="33"/>
        <v>increased students&amp;apos; knowledge&amp;#xa;of curriculum alternatives</v>
      </c>
      <c r="O97" s="17" t="str">
        <f t="shared" si="34"/>
        <v>increased students&amp;apos; knowledge&amp;#xa;of curriculum alternatives</v>
      </c>
      <c r="P97" s="17" t="str">
        <f t="shared" si="35"/>
        <v>increased students&amp;apos; knowledge&amp;#xa;of curriculum alternatives</v>
      </c>
      <c r="Q97" s="17" t="str">
        <f t="shared" si="36"/>
        <v>increased students&amp;apos; knowledge&amp;#xa;of curriculum alternatives</v>
      </c>
      <c r="R97" s="17" t="str">
        <f t="shared" si="37"/>
        <v>increased students&amp;apos; knowledge&amp;#xa;of curriculum alternatives</v>
      </c>
      <c r="S97" s="17" t="str">
        <f t="shared" si="38"/>
        <v>increased students&amp;apos; knowledge&amp;#xa;of curriculum alternatives</v>
      </c>
      <c r="T97" s="23"/>
      <c r="U97" s="17" t="s">
        <v>479</v>
      </c>
      <c r="V97" s="17"/>
      <c r="W97" s="18" t="str">
        <f t="shared" si="39"/>
        <v>&lt;concept id="1090" label="Stakeholder Engagement - goal-brainstorm&amp;#xa;increased students&amp;apos; knowledge&amp;#xa;of curriculum alternatives&amp;#xa;1090"/&gt;</v>
      </c>
      <c r="X97" s="18" t="str">
        <f t="shared" ca="1" si="26"/>
        <v>&lt;concept-appearance id="1090" x="9420" y="1244" stylesheet-id="goal-brainstorm" background-color="244, 204, 205,255" /&gt;</v>
      </c>
      <c r="Y97" s="18">
        <f t="shared" ca="1" si="40"/>
        <v>9420</v>
      </c>
      <c r="Z97" s="18">
        <f t="shared" ca="1" si="41"/>
        <v>1244</v>
      </c>
      <c r="AA97" s="18">
        <f t="shared" si="27"/>
        <v>5</v>
      </c>
      <c r="AB97" s="18">
        <f t="shared" si="42"/>
        <v>0</v>
      </c>
      <c r="AC97" s="18">
        <f t="shared" si="28"/>
        <v>2</v>
      </c>
      <c r="AD97" s="18" t="str">
        <f t="shared" si="43"/>
        <v>244, 204, 205,255</v>
      </c>
      <c r="AE97" s="18" t="str">
        <f t="shared" si="44"/>
        <v>&lt;connection id="link-1-1090" from-id="1090" to-id="1088"/&gt;</v>
      </c>
      <c r="AF97" s="18" t="str">
        <f t="shared" si="45"/>
        <v/>
      </c>
      <c r="AG97" s="18" t="str">
        <f t="shared" si="46"/>
        <v/>
      </c>
    </row>
    <row r="98" spans="1:33">
      <c r="A98" s="1" t="s">
        <v>497</v>
      </c>
      <c r="B98" s="21">
        <v>2</v>
      </c>
      <c r="C98" s="17" t="str">
        <f t="shared" si="47"/>
        <v>Stakeholder Engagement</v>
      </c>
      <c r="D98" s="21">
        <v>1</v>
      </c>
      <c r="E98" s="21" t="s">
        <v>272</v>
      </c>
      <c r="F98" s="21">
        <v>2</v>
      </c>
      <c r="G98" s="17" t="str">
        <f t="shared" si="30"/>
        <v/>
      </c>
      <c r="H98" s="22" t="s">
        <v>500</v>
      </c>
      <c r="I98" s="23"/>
      <c r="J98" s="23"/>
      <c r="K98" s="17" t="s">
        <v>496</v>
      </c>
      <c r="L98" s="17" t="str">
        <f t="shared" si="31"/>
        <v>Make readable what children have&amp;#xa;to learn</v>
      </c>
      <c r="M98" s="17" t="str">
        <f t="shared" si="32"/>
        <v>Make readable what children have&amp;#xa;to learn</v>
      </c>
      <c r="N98" s="17" t="str">
        <f t="shared" si="33"/>
        <v>Make readable what children have&amp;#xa;to learn</v>
      </c>
      <c r="O98" s="17" t="str">
        <f t="shared" si="34"/>
        <v>Make readable what children have&amp;#xa;to learn</v>
      </c>
      <c r="P98" s="17" t="str">
        <f t="shared" si="35"/>
        <v>Make readable what children have&amp;#xa;to learn</v>
      </c>
      <c r="Q98" s="17" t="str">
        <f t="shared" si="36"/>
        <v>Make readable what children have&amp;#xa;to learn</v>
      </c>
      <c r="R98" s="17" t="str">
        <f t="shared" si="37"/>
        <v>Make readable what children have&amp;#xa;to learn</v>
      </c>
      <c r="S98" s="17" t="str">
        <f t="shared" si="38"/>
        <v>Make readable what children have&amp;#xa;to learn</v>
      </c>
      <c r="T98" s="23"/>
      <c r="U98" s="17" t="s">
        <v>479</v>
      </c>
      <c r="V98" s="17"/>
      <c r="W98" s="18" t="str">
        <f t="shared" si="39"/>
        <v>&lt;concept id="1091" label="Stakeholder Engagement - goal-brainstorm&amp;#xa;Make readable what children have&amp;#xa;to learn&amp;#xa;1091"/&gt;</v>
      </c>
      <c r="X98" s="18" t="str">
        <f t="shared" ca="1" si="26"/>
        <v>&lt;concept-appearance id="1091" x="8273" y="1344" stylesheet-id="goal-brainstorm" background-color="244, 204, 205,255" /&gt;</v>
      </c>
      <c r="Y98" s="18">
        <f t="shared" ca="1" si="40"/>
        <v>8273</v>
      </c>
      <c r="Z98" s="18">
        <f t="shared" ca="1" si="41"/>
        <v>1344</v>
      </c>
      <c r="AA98" s="18">
        <f t="shared" si="27"/>
        <v>5</v>
      </c>
      <c r="AB98" s="18">
        <f t="shared" si="42"/>
        <v>0</v>
      </c>
      <c r="AC98" s="18">
        <f t="shared" si="28"/>
        <v>2</v>
      </c>
      <c r="AD98" s="18" t="str">
        <f t="shared" si="43"/>
        <v>244, 204, 205,255</v>
      </c>
      <c r="AE98" s="18" t="str">
        <f t="shared" si="44"/>
        <v>&lt;connection id="link-1-1091" from-id="1091" to-id="1088"/&gt;</v>
      </c>
      <c r="AF98" s="18" t="str">
        <f t="shared" si="45"/>
        <v/>
      </c>
      <c r="AG98" s="18" t="str">
        <f t="shared" si="46"/>
        <v/>
      </c>
    </row>
    <row r="99" spans="1:33">
      <c r="A99" s="1" t="s">
        <v>495</v>
      </c>
      <c r="B99" s="21">
        <v>2</v>
      </c>
      <c r="C99" s="17" t="str">
        <f t="shared" si="47"/>
        <v>Stakeholder Engagement</v>
      </c>
      <c r="D99" s="21">
        <v>1</v>
      </c>
      <c r="E99" s="21" t="s">
        <v>272</v>
      </c>
      <c r="F99" s="21">
        <v>2</v>
      </c>
      <c r="G99" s="17" t="str">
        <f t="shared" si="30"/>
        <v/>
      </c>
      <c r="H99" s="22" t="s">
        <v>500</v>
      </c>
      <c r="I99" s="23"/>
      <c r="J99" s="23"/>
      <c r="K99" s="17" t="s">
        <v>494</v>
      </c>
      <c r="L99" s="17" t="str">
        <f t="shared" si="31"/>
        <v>Curriculum challenged by teachers</v>
      </c>
      <c r="M99" s="17" t="str">
        <f t="shared" si="32"/>
        <v>Curriculum challenged by teachers</v>
      </c>
      <c r="N99" s="17" t="str">
        <f t="shared" si="33"/>
        <v>Curriculum challenged by teachers</v>
      </c>
      <c r="O99" s="17" t="str">
        <f t="shared" si="34"/>
        <v>Curriculum challenged by teachers</v>
      </c>
      <c r="P99" s="17" t="str">
        <f t="shared" si="35"/>
        <v>Curriculum challenged by teachers</v>
      </c>
      <c r="Q99" s="17" t="str">
        <f t="shared" si="36"/>
        <v>Curriculum challenged by teachers</v>
      </c>
      <c r="R99" s="17" t="str">
        <f t="shared" si="37"/>
        <v>Curriculum challenged by teachers</v>
      </c>
      <c r="S99" s="17" t="str">
        <f t="shared" si="38"/>
        <v>Curriculum challenged by teachers</v>
      </c>
      <c r="T99" s="23"/>
      <c r="U99" s="17" t="s">
        <v>479</v>
      </c>
      <c r="V99" s="17" t="s">
        <v>493</v>
      </c>
      <c r="W99" s="18" t="str">
        <f t="shared" si="39"/>
        <v>&lt;concept id="1092" label="Stakeholder Engagement - goal-brainstorm&amp;#xa;Curriculum challenged by teachers&amp;#xa;1092"/&gt;</v>
      </c>
      <c r="X99" s="18" t="str">
        <f t="shared" ca="1" si="26"/>
        <v>&lt;concept-appearance id="1092" x="9881" y="1470" stylesheet-id="goal-brainstorm" background-color="244, 204, 205,255" /&gt;</v>
      </c>
      <c r="Y99" s="18">
        <f t="shared" ca="1" si="40"/>
        <v>9881</v>
      </c>
      <c r="Z99" s="18">
        <f t="shared" ca="1" si="41"/>
        <v>1470</v>
      </c>
      <c r="AA99" s="18">
        <f t="shared" si="27"/>
        <v>5</v>
      </c>
      <c r="AB99" s="18">
        <f t="shared" si="42"/>
        <v>0</v>
      </c>
      <c r="AC99" s="18">
        <f t="shared" si="28"/>
        <v>2</v>
      </c>
      <c r="AD99" s="18" t="str">
        <f t="shared" si="43"/>
        <v>244, 204, 205,255</v>
      </c>
      <c r="AE99" s="18" t="str">
        <f t="shared" si="44"/>
        <v>&lt;connection id="link-1-1092" from-id="1092" to-id="1088"/&gt;</v>
      </c>
      <c r="AF99" s="18" t="str">
        <f t="shared" si="45"/>
        <v/>
      </c>
      <c r="AG99" s="18" t="str">
        <f t="shared" si="46"/>
        <v/>
      </c>
    </row>
    <row r="100" spans="1:33">
      <c r="A100" s="1" t="s">
        <v>492</v>
      </c>
      <c r="B100" s="21">
        <v>2</v>
      </c>
      <c r="C100" s="17" t="str">
        <f t="shared" si="47"/>
        <v>Stakeholder Engagement</v>
      </c>
      <c r="D100" s="21">
        <v>1</v>
      </c>
      <c r="E100" s="21" t="s">
        <v>272</v>
      </c>
      <c r="F100" s="21">
        <v>2</v>
      </c>
      <c r="G100" s="17" t="str">
        <f t="shared" si="30"/>
        <v/>
      </c>
      <c r="H100" s="22" t="s">
        <v>500</v>
      </c>
      <c r="I100" s="23"/>
      <c r="J100" s="23"/>
      <c r="K100" s="17" t="s">
        <v>491</v>
      </c>
      <c r="L100" s="17" t="str">
        <f t="shared" si="31"/>
        <v>Empower learners to set their own&amp;#xa;curriculum</v>
      </c>
      <c r="M100" s="17" t="str">
        <f t="shared" si="32"/>
        <v>Empower learners to set their own&amp;#xa;curriculum</v>
      </c>
      <c r="N100" s="17" t="str">
        <f t="shared" si="33"/>
        <v>Empower learners to set their own&amp;#xa;curriculum</v>
      </c>
      <c r="O100" s="17" t="str">
        <f t="shared" si="34"/>
        <v>Empower learners to set their own&amp;#xa;curriculum</v>
      </c>
      <c r="P100" s="17" t="str">
        <f t="shared" si="35"/>
        <v>Empower learners to set their own&amp;#xa;curriculum</v>
      </c>
      <c r="Q100" s="17" t="str">
        <f t="shared" si="36"/>
        <v>Empower learners to set their own&amp;#xa;curriculum</v>
      </c>
      <c r="R100" s="17" t="str">
        <f t="shared" si="37"/>
        <v>Empower learners to set their own&amp;#xa;curriculum</v>
      </c>
      <c r="S100" s="17" t="str">
        <f t="shared" si="38"/>
        <v>Empower learners to set their own&amp;#xa;curriculum</v>
      </c>
      <c r="T100" s="23"/>
      <c r="U100" s="17" t="s">
        <v>479</v>
      </c>
      <c r="V100" s="17"/>
      <c r="W100" s="18" t="str">
        <f t="shared" si="39"/>
        <v>&lt;concept id="1093" label="Stakeholder Engagement - goal-brainstorm&amp;#xa;Empower learners to set their own&amp;#xa;curriculum&amp;#xa;1093"/&gt;</v>
      </c>
      <c r="X100" s="18" t="str">
        <f t="shared" ca="1" si="26"/>
        <v>&lt;concept-appearance id="1093" x="9997" y="1771" stylesheet-id="goal-brainstorm" background-color="244, 204, 205,255" /&gt;</v>
      </c>
      <c r="Y100" s="18">
        <f t="shared" ca="1" si="40"/>
        <v>9997</v>
      </c>
      <c r="Z100" s="18">
        <f t="shared" ca="1" si="41"/>
        <v>1771</v>
      </c>
      <c r="AA100" s="18">
        <f t="shared" si="27"/>
        <v>5</v>
      </c>
      <c r="AB100" s="18">
        <f t="shared" si="42"/>
        <v>0</v>
      </c>
      <c r="AC100" s="18">
        <f t="shared" si="28"/>
        <v>2</v>
      </c>
      <c r="AD100" s="18" t="str">
        <f t="shared" si="43"/>
        <v>244, 204, 205,255</v>
      </c>
      <c r="AE100" s="18" t="str">
        <f t="shared" si="44"/>
        <v>&lt;connection id="link-1-1093" from-id="1093" to-id="1088"/&gt;</v>
      </c>
      <c r="AF100" s="18" t="str">
        <f t="shared" si="45"/>
        <v/>
      </c>
      <c r="AG100" s="18" t="str">
        <f t="shared" si="46"/>
        <v/>
      </c>
    </row>
    <row r="101" spans="1:33">
      <c r="A101" s="1" t="s">
        <v>490</v>
      </c>
      <c r="B101" s="21">
        <v>2</v>
      </c>
      <c r="C101" s="17" t="str">
        <f t="shared" si="47"/>
        <v>Stakeholder Engagement</v>
      </c>
      <c r="D101" s="21">
        <v>1</v>
      </c>
      <c r="E101" s="21" t="s">
        <v>272</v>
      </c>
      <c r="F101" s="21">
        <v>2</v>
      </c>
      <c r="G101" s="17" t="str">
        <f t="shared" si="30"/>
        <v/>
      </c>
      <c r="H101" s="22" t="s">
        <v>500</v>
      </c>
      <c r="I101" s="23"/>
      <c r="J101" s="23"/>
      <c r="K101" s="17" t="s">
        <v>489</v>
      </c>
      <c r="L101" s="17" t="str">
        <f t="shared" si="31"/>
        <v>Arrange conditions of education&amp;#xa;for different types of</v>
      </c>
      <c r="M101" s="17" t="str">
        <f t="shared" si="32"/>
        <v>Arrange conditions of education&amp;#xa;for different types of</v>
      </c>
      <c r="N101" s="17" t="str">
        <f t="shared" si="33"/>
        <v>Arrange conditions of education&amp;#xa;for different types of</v>
      </c>
      <c r="O101" s="17" t="str">
        <f t="shared" si="34"/>
        <v>Arrange conditions of education&amp;#xa;for different types of</v>
      </c>
      <c r="P101" s="17" t="str">
        <f t="shared" si="35"/>
        <v>Arrange conditions of education&amp;#xa;for different types of</v>
      </c>
      <c r="Q101" s="17" t="str">
        <f t="shared" si="36"/>
        <v>Arrange conditions of education&amp;#xa;for different types of</v>
      </c>
      <c r="R101" s="17" t="str">
        <f t="shared" si="37"/>
        <v>Arrange conditions of education&amp;#xa;for different types of</v>
      </c>
      <c r="S101" s="17" t="str">
        <f t="shared" si="38"/>
        <v>Arrange conditions of education&amp;#xa;for different types of</v>
      </c>
      <c r="T101" s="23"/>
      <c r="U101" s="17" t="s">
        <v>479</v>
      </c>
      <c r="V101" s="17"/>
      <c r="W101" s="18" t="str">
        <f t="shared" si="39"/>
        <v>&lt;concept id="1094" label="Stakeholder Engagement - goal-brainstorm&amp;#xa;Arrange conditions of education&amp;#xa;for different types of&amp;#xa;1094"/&gt;</v>
      </c>
      <c r="X101" s="18" t="str">
        <f t="shared" ca="1" si="26"/>
        <v>&lt;concept-appearance id="1094" x="8402" y="1807" stylesheet-id="goal-brainstorm" background-color="244, 204, 205,255" /&gt;</v>
      </c>
      <c r="Y101" s="18">
        <f t="shared" ca="1" si="40"/>
        <v>8402</v>
      </c>
      <c r="Z101" s="18">
        <f t="shared" ca="1" si="41"/>
        <v>1807</v>
      </c>
      <c r="AA101" s="18">
        <f t="shared" si="27"/>
        <v>5</v>
      </c>
      <c r="AB101" s="18">
        <f t="shared" si="42"/>
        <v>0</v>
      </c>
      <c r="AC101" s="18">
        <f t="shared" si="28"/>
        <v>2</v>
      </c>
      <c r="AD101" s="18" t="str">
        <f t="shared" si="43"/>
        <v>244, 204, 205,255</v>
      </c>
      <c r="AE101" s="18" t="str">
        <f t="shared" si="44"/>
        <v>&lt;connection id="link-1-1094" from-id="1094" to-id="1088"/&gt;</v>
      </c>
      <c r="AF101" s="18" t="str">
        <f t="shared" si="45"/>
        <v/>
      </c>
      <c r="AG101" s="18" t="str">
        <f t="shared" si="46"/>
        <v/>
      </c>
    </row>
    <row r="102" spans="1:33">
      <c r="A102" s="1" t="s">
        <v>488</v>
      </c>
      <c r="B102" s="21">
        <v>2</v>
      </c>
      <c r="C102" s="17" t="str">
        <f t="shared" si="47"/>
        <v>Stakeholder Engagement</v>
      </c>
      <c r="D102" s="21">
        <v>1</v>
      </c>
      <c r="E102" s="21" t="s">
        <v>80</v>
      </c>
      <c r="F102" s="17"/>
      <c r="G102" s="17" t="str">
        <f t="shared" si="30"/>
        <v/>
      </c>
      <c r="H102" s="22"/>
      <c r="I102" s="23"/>
      <c r="J102" s="23"/>
      <c r="K102" s="17" t="s">
        <v>487</v>
      </c>
      <c r="L102" s="17" t="str">
        <f t="shared" si="31"/>
        <v>1. Active student participation&amp;#xa;with growing responsibility for learning</v>
      </c>
      <c r="M102" s="17" t="str">
        <f t="shared" si="32"/>
        <v>1. Active student participation&amp;#xa;with growing responsibility for&amp;#xa;learning</v>
      </c>
      <c r="N102" s="17" t="str">
        <f t="shared" si="33"/>
        <v>1. Active student participation&amp;#xa;with growing responsibility for&amp;#xa;learning</v>
      </c>
      <c r="O102" s="17" t="str">
        <f t="shared" si="34"/>
        <v>1. Active student participation&amp;#xa;with growing responsibility for&amp;#xa;learning</v>
      </c>
      <c r="P102" s="17" t="str">
        <f t="shared" si="35"/>
        <v>1. Active student participation&amp;#xa;with growing responsibility for&amp;#xa;learning</v>
      </c>
      <c r="Q102" s="17" t="str">
        <f t="shared" si="36"/>
        <v>1. Active student participation&amp;#xa;with growing responsibility for&amp;#xa;learning</v>
      </c>
      <c r="R102" s="17" t="str">
        <f t="shared" si="37"/>
        <v>1. Active student participation&amp;#xa;with growing responsibility for&amp;#xa;learning</v>
      </c>
      <c r="S102" s="17" t="str">
        <f t="shared" si="38"/>
        <v>1. Active student participation&amp;#xa;with growing responsibility for&amp;#xa;learning</v>
      </c>
      <c r="T102" s="23"/>
      <c r="U102" s="17" t="s">
        <v>479</v>
      </c>
      <c r="V102" s="17" t="s">
        <v>486</v>
      </c>
      <c r="W102" s="18" t="str">
        <f t="shared" si="39"/>
        <v>&lt;concept id="1095" label="Stakeholder Engagement - goal&amp;#xa;1. Active student participation&amp;#xa;with growing responsibility for&amp;#xa;learning&amp;#xa;1095"/&gt;</v>
      </c>
      <c r="X102" s="18" t="str">
        <f t="shared" ca="1" si="26"/>
        <v>&lt;concept-appearance id="1095" x="9390" y="2294" stylesheet-id="goal" background-color="244, 204, 205,255" /&gt;</v>
      </c>
      <c r="Y102" s="18">
        <f t="shared" ca="1" si="40"/>
        <v>9390</v>
      </c>
      <c r="Z102" s="18">
        <f t="shared" ca="1" si="41"/>
        <v>2294</v>
      </c>
      <c r="AA102" s="18">
        <f t="shared" si="27"/>
        <v>4</v>
      </c>
      <c r="AB102" s="18">
        <f t="shared" si="42"/>
        <v>0</v>
      </c>
      <c r="AC102" s="18">
        <f t="shared" si="28"/>
        <v>2</v>
      </c>
      <c r="AD102" s="18" t="str">
        <f t="shared" si="43"/>
        <v>244, 204, 205,255</v>
      </c>
      <c r="AE102" s="18" t="str">
        <f t="shared" si="44"/>
        <v/>
      </c>
      <c r="AF102" s="18" t="str">
        <f t="shared" si="45"/>
        <v/>
      </c>
      <c r="AG102" s="18" t="str">
        <f t="shared" si="46"/>
        <v/>
      </c>
    </row>
    <row r="103" spans="1:33">
      <c r="A103" s="1" t="s">
        <v>485</v>
      </c>
      <c r="B103" s="21">
        <v>2</v>
      </c>
      <c r="C103" s="17" t="str">
        <f t="shared" si="47"/>
        <v>Stakeholder Engagement</v>
      </c>
      <c r="D103" s="21">
        <v>3</v>
      </c>
      <c r="E103" s="21" t="s">
        <v>317</v>
      </c>
      <c r="F103" s="21">
        <v>4</v>
      </c>
      <c r="G103" s="17" t="str">
        <f t="shared" si="30"/>
        <v>The creative learning environment</v>
      </c>
      <c r="H103" s="22">
        <v>1095</v>
      </c>
      <c r="I103" s="23"/>
      <c r="J103" s="23"/>
      <c r="K103" s="17" t="s">
        <v>396</v>
      </c>
      <c r="L103" s="17" t="str">
        <f t="shared" si="31"/>
        <v>Links to social network solution</v>
      </c>
      <c r="M103" s="17" t="str">
        <f t="shared" si="32"/>
        <v>Links to social network solution</v>
      </c>
      <c r="N103" s="17" t="str">
        <f t="shared" si="33"/>
        <v>Links to social network solution</v>
      </c>
      <c r="O103" s="17" t="str">
        <f t="shared" si="34"/>
        <v>Links to social network solution</v>
      </c>
      <c r="P103" s="17" t="str">
        <f t="shared" si="35"/>
        <v>Links to social network solution</v>
      </c>
      <c r="Q103" s="17" t="str">
        <f t="shared" si="36"/>
        <v>Links to social network solution</v>
      </c>
      <c r="R103" s="17" t="str">
        <f t="shared" si="37"/>
        <v>Links to social network solution</v>
      </c>
      <c r="S103" s="17" t="str">
        <f t="shared" si="38"/>
        <v>Links to social network solution</v>
      </c>
      <c r="T103" s="23"/>
      <c r="U103" s="17" t="s">
        <v>479</v>
      </c>
      <c r="V103" s="17"/>
      <c r="W103" s="18" t="str">
        <f t="shared" si="39"/>
        <v>&lt;concept id="1096" label="Stakeholder Engagement - connection from The creative learning environment&amp;#xa;Links to social network solution&amp;#xa;1096"/&gt;</v>
      </c>
      <c r="X103" s="18" t="str">
        <f t="shared" ca="1" si="26"/>
        <v>&lt;concept-appearance id="1096" x="9502" y="2378" stylesheet-id="connection" background-color="207, 226, 243,255" /&gt;</v>
      </c>
      <c r="Y103" s="18">
        <f t="shared" ca="1" si="40"/>
        <v>9502</v>
      </c>
      <c r="Z103" s="18">
        <f t="shared" ca="1" si="41"/>
        <v>2378</v>
      </c>
      <c r="AA103" s="18">
        <f t="shared" si="27"/>
        <v>0</v>
      </c>
      <c r="AB103" s="18">
        <f t="shared" si="42"/>
        <v>0</v>
      </c>
      <c r="AC103" s="18">
        <f t="shared" si="28"/>
        <v>4</v>
      </c>
      <c r="AD103" s="18" t="str">
        <f t="shared" si="43"/>
        <v>207, 226, 243,255</v>
      </c>
      <c r="AE103" s="18" t="str">
        <f t="shared" si="44"/>
        <v>&lt;connection id="link-1-1096" from-id="1096" to-id="1095"/&gt;</v>
      </c>
      <c r="AF103" s="18" t="str">
        <f t="shared" si="45"/>
        <v/>
      </c>
      <c r="AG103" s="18" t="str">
        <f t="shared" si="46"/>
        <v/>
      </c>
    </row>
    <row r="104" spans="1:33">
      <c r="A104" s="1" t="s">
        <v>484</v>
      </c>
      <c r="B104" s="21">
        <v>2</v>
      </c>
      <c r="C104" s="17" t="str">
        <f t="shared" si="47"/>
        <v>Stakeholder Engagement</v>
      </c>
      <c r="D104" s="21">
        <v>2</v>
      </c>
      <c r="E104" s="21" t="s">
        <v>317</v>
      </c>
      <c r="F104" s="21">
        <v>5</v>
      </c>
      <c r="G104" s="17" t="str">
        <f t="shared" si="30"/>
        <v>The adaptive school</v>
      </c>
      <c r="H104" s="22">
        <v>1095</v>
      </c>
      <c r="I104" s="23"/>
      <c r="J104" s="23"/>
      <c r="K104" s="17" t="s">
        <v>483</v>
      </c>
      <c r="L104" s="17" t="str">
        <f t="shared" si="31"/>
        <v>Students active and reflective</v>
      </c>
      <c r="M104" s="17" t="str">
        <f t="shared" si="32"/>
        <v>Students active and reflective</v>
      </c>
      <c r="N104" s="17" t="str">
        <f t="shared" si="33"/>
        <v>Students active and reflective</v>
      </c>
      <c r="O104" s="17" t="str">
        <f t="shared" si="34"/>
        <v>Students active and reflective</v>
      </c>
      <c r="P104" s="17" t="str">
        <f t="shared" si="35"/>
        <v>Students active and reflective</v>
      </c>
      <c r="Q104" s="17" t="str">
        <f t="shared" si="36"/>
        <v>Students active and reflective</v>
      </c>
      <c r="R104" s="17" t="str">
        <f t="shared" si="37"/>
        <v>Students active and reflective</v>
      </c>
      <c r="S104" s="17" t="str">
        <f t="shared" si="38"/>
        <v>Students active and reflective</v>
      </c>
      <c r="T104" s="23"/>
      <c r="U104" s="17" t="s">
        <v>479</v>
      </c>
      <c r="V104" s="17"/>
      <c r="W104" s="18" t="str">
        <f t="shared" si="39"/>
        <v>&lt;concept id="1097" label="Stakeholder Engagement - connection from The adaptive school&amp;#xa;Students active and reflective&amp;#xa;1097"/&gt;</v>
      </c>
      <c r="X104" s="18" t="str">
        <f t="shared" ca="1" si="26"/>
        <v>&lt;concept-appearance id="1097" x="9503" y="2379" stylesheet-id="connection" background-color="234, 209, 220,255" /&gt;</v>
      </c>
      <c r="Y104" s="18">
        <f t="shared" ca="1" si="40"/>
        <v>9503</v>
      </c>
      <c r="Z104" s="18">
        <f t="shared" ca="1" si="41"/>
        <v>2379</v>
      </c>
      <c r="AA104" s="18">
        <f t="shared" si="27"/>
        <v>0</v>
      </c>
      <c r="AB104" s="18">
        <f t="shared" si="42"/>
        <v>0</v>
      </c>
      <c r="AC104" s="18">
        <f t="shared" si="28"/>
        <v>5</v>
      </c>
      <c r="AD104" s="18" t="str">
        <f t="shared" si="43"/>
        <v>234, 209, 220,255</v>
      </c>
      <c r="AE104" s="18" t="str">
        <f t="shared" si="44"/>
        <v>&lt;connection id="link-1-1097" from-id="1097" to-id="1095"/&gt;</v>
      </c>
      <c r="AF104" s="18" t="str">
        <f t="shared" si="45"/>
        <v/>
      </c>
      <c r="AG104" s="18" t="str">
        <f t="shared" si="46"/>
        <v/>
      </c>
    </row>
    <row r="105" spans="1:33">
      <c r="A105" s="1" t="s">
        <v>482</v>
      </c>
      <c r="B105" s="21">
        <v>2</v>
      </c>
      <c r="C105" s="17" t="str">
        <f t="shared" si="47"/>
        <v>Stakeholder Engagement</v>
      </c>
      <c r="D105" s="21">
        <v>2</v>
      </c>
      <c r="E105" s="21" t="s">
        <v>317</v>
      </c>
      <c r="F105" s="21">
        <v>1</v>
      </c>
      <c r="G105" s="17" t="str">
        <f t="shared" si="30"/>
        <v>Assessment</v>
      </c>
      <c r="H105" s="22">
        <v>1095</v>
      </c>
      <c r="I105" s="23"/>
      <c r="J105" s="23"/>
      <c r="K105" s="17" t="s">
        <v>685</v>
      </c>
      <c r="L105" s="17" t="str">
        <f t="shared" si="31"/>
        <v>Self awareness in assessment  /&amp;#xa;learners&amp;apos; ownership of assessment</v>
      </c>
      <c r="M105" s="17" t="str">
        <f t="shared" si="32"/>
        <v>Self awareness in assessment  /&amp;#xa;learners&amp;apos; ownership of assessment</v>
      </c>
      <c r="N105" s="17" t="str">
        <f t="shared" si="33"/>
        <v>Self awareness in assessment  /&amp;#xa;learners&amp;apos; ownership of assessment</v>
      </c>
      <c r="O105" s="17" t="str">
        <f t="shared" si="34"/>
        <v>Self awareness in assessment  /&amp;#xa;learners&amp;apos; ownership of assessment</v>
      </c>
      <c r="P105" s="17" t="str">
        <f t="shared" si="35"/>
        <v>Self awareness in assessment  /&amp;#xa;learners&amp;apos; ownership of assessment</v>
      </c>
      <c r="Q105" s="17" t="str">
        <f t="shared" si="36"/>
        <v>Self awareness in assessment  /&amp;#xa;learners&amp;apos; ownership of assessment</v>
      </c>
      <c r="R105" s="17" t="str">
        <f t="shared" si="37"/>
        <v>Self awareness in assessment  /&amp;#xa;learners&amp;apos; ownership of assessment</v>
      </c>
      <c r="S105" s="17" t="str">
        <f t="shared" si="38"/>
        <v>Self awareness in assessment  /&amp;#xa;learners&amp;apos; ownership of assessment</v>
      </c>
      <c r="T105" s="23"/>
      <c r="U105" s="17" t="s">
        <v>479</v>
      </c>
      <c r="V105" s="17"/>
      <c r="W105" s="18" t="str">
        <f t="shared" si="39"/>
        <v>&lt;concept id="1098" label="Stakeholder Engagement - connection from Assessment&amp;#xa;Self awareness in assessment  /&amp;#xa;learners&amp;apos; ownership of assessment&amp;#xa;1098"/&gt;</v>
      </c>
      <c r="X105" s="18" t="str">
        <f t="shared" ca="1" si="26"/>
        <v>&lt;concept-appearance id="1098" x="9501" y="2395" stylesheet-id="connection" background-color="252, 229, 205,255" /&gt;</v>
      </c>
      <c r="Y105" s="18">
        <f t="shared" ca="1" si="40"/>
        <v>9501</v>
      </c>
      <c r="Z105" s="18">
        <f t="shared" ca="1" si="41"/>
        <v>2395</v>
      </c>
      <c r="AA105" s="18">
        <f t="shared" si="27"/>
        <v>0</v>
      </c>
      <c r="AB105" s="18">
        <f t="shared" si="42"/>
        <v>0</v>
      </c>
      <c r="AC105" s="18">
        <f t="shared" si="28"/>
        <v>1</v>
      </c>
      <c r="AD105" s="18" t="str">
        <f t="shared" si="43"/>
        <v>252, 229, 205,255</v>
      </c>
      <c r="AE105" s="18" t="str">
        <f t="shared" si="44"/>
        <v>&lt;connection id="link-1-1098" from-id="1098" to-id="1095"/&gt;</v>
      </c>
      <c r="AF105" s="18" t="str">
        <f t="shared" si="45"/>
        <v/>
      </c>
      <c r="AG105" s="18" t="str">
        <f t="shared" si="46"/>
        <v/>
      </c>
    </row>
    <row r="106" spans="1:33">
      <c r="A106" s="1" t="s">
        <v>481</v>
      </c>
      <c r="B106" s="21">
        <v>2</v>
      </c>
      <c r="C106" s="17" t="str">
        <f t="shared" si="47"/>
        <v>Stakeholder Engagement</v>
      </c>
      <c r="D106" s="21">
        <v>2</v>
      </c>
      <c r="E106" s="21" t="s">
        <v>317</v>
      </c>
      <c r="F106" s="21">
        <v>5</v>
      </c>
      <c r="G106" s="17" t="str">
        <f t="shared" si="30"/>
        <v>The adaptive school</v>
      </c>
      <c r="H106" s="22">
        <v>1095</v>
      </c>
      <c r="I106" s="23"/>
      <c r="J106" s="23"/>
      <c r="K106" s="17" t="s">
        <v>480</v>
      </c>
      <c r="L106" s="17" t="str">
        <f t="shared" si="31"/>
        <v>School vision and mission</v>
      </c>
      <c r="M106" s="17" t="str">
        <f t="shared" si="32"/>
        <v>School vision and mission</v>
      </c>
      <c r="N106" s="17" t="str">
        <f t="shared" si="33"/>
        <v>School vision and mission</v>
      </c>
      <c r="O106" s="17" t="str">
        <f t="shared" si="34"/>
        <v>School vision and mission</v>
      </c>
      <c r="P106" s="17" t="str">
        <f t="shared" si="35"/>
        <v>School vision and mission</v>
      </c>
      <c r="Q106" s="17" t="str">
        <f t="shared" si="36"/>
        <v>School vision and mission</v>
      </c>
      <c r="R106" s="17" t="str">
        <f t="shared" si="37"/>
        <v>School vision and mission</v>
      </c>
      <c r="S106" s="17" t="str">
        <f t="shared" si="38"/>
        <v>School vision and mission</v>
      </c>
      <c r="T106" s="23"/>
      <c r="U106" s="17" t="s">
        <v>479</v>
      </c>
      <c r="V106" s="17"/>
      <c r="W106" s="18" t="str">
        <f t="shared" si="39"/>
        <v>&lt;concept id="1099" label="Stakeholder Engagement - connection from The adaptive school&amp;#xa;School vision and mission&amp;#xa;1099"/&gt;</v>
      </c>
      <c r="X106" s="18" t="str">
        <f t="shared" ca="1" si="26"/>
        <v>&lt;concept-appearance id="1099" x="9470" y="2386" stylesheet-id="connection" background-color="234, 209, 220,255" /&gt;</v>
      </c>
      <c r="Y106" s="18">
        <f t="shared" ca="1" si="40"/>
        <v>9470</v>
      </c>
      <c r="Z106" s="18">
        <f t="shared" ca="1" si="41"/>
        <v>2386</v>
      </c>
      <c r="AA106" s="18">
        <f t="shared" si="27"/>
        <v>0</v>
      </c>
      <c r="AB106" s="18">
        <f t="shared" si="42"/>
        <v>0</v>
      </c>
      <c r="AC106" s="18">
        <f t="shared" si="28"/>
        <v>5</v>
      </c>
      <c r="AD106" s="18" t="str">
        <f t="shared" si="43"/>
        <v>234, 209, 220,255</v>
      </c>
      <c r="AE106" s="18" t="str">
        <f t="shared" si="44"/>
        <v>&lt;connection id="link-1-1099" from-id="1099" to-id="1095"/&gt;</v>
      </c>
      <c r="AF106" s="18" t="str">
        <f t="shared" si="45"/>
        <v/>
      </c>
      <c r="AG106" s="18" t="str">
        <f t="shared" si="46"/>
        <v/>
      </c>
    </row>
    <row r="107" spans="1:33">
      <c r="A107" s="1" t="s">
        <v>478</v>
      </c>
      <c r="B107" s="21">
        <v>2</v>
      </c>
      <c r="C107" s="17" t="str">
        <f t="shared" si="47"/>
        <v>Stakeholder Engagement</v>
      </c>
      <c r="D107" s="21">
        <v>1</v>
      </c>
      <c r="E107" s="21" t="s">
        <v>80</v>
      </c>
      <c r="F107" s="21"/>
      <c r="G107" s="17" t="str">
        <f t="shared" si="30"/>
        <v/>
      </c>
      <c r="H107" s="22"/>
      <c r="I107" s="23"/>
      <c r="J107" s="23"/>
      <c r="K107" s="17" t="s">
        <v>477</v>
      </c>
      <c r="L107" s="17" t="str">
        <f t="shared" si="31"/>
        <v>2. Active responsible creative teachers&amp;#xa;with wider perspective</v>
      </c>
      <c r="M107" s="17" t="str">
        <f t="shared" si="32"/>
        <v>2. Active responsible creative teachers&amp;#xa;with wider perspective</v>
      </c>
      <c r="N107" s="17" t="str">
        <f t="shared" si="33"/>
        <v>2. Active responsible creative teachers&amp;#xa;with wider perspective</v>
      </c>
      <c r="O107" s="17" t="str">
        <f t="shared" si="34"/>
        <v>2. Active responsible creative teachers&amp;#xa;with wider perspective</v>
      </c>
      <c r="P107" s="17" t="str">
        <f t="shared" si="35"/>
        <v>2. Active responsible creative teachers&amp;#xa;with wider perspective</v>
      </c>
      <c r="Q107" s="17" t="str">
        <f t="shared" si="36"/>
        <v>2. Active responsible creative teachers&amp;#xa;with wider perspective</v>
      </c>
      <c r="R107" s="17" t="str">
        <f t="shared" si="37"/>
        <v>2. Active responsible creative teachers&amp;#xa;with wider perspective</v>
      </c>
      <c r="S107" s="17" t="str">
        <f t="shared" si="38"/>
        <v>2. Active responsible creative teachers&amp;#xa;with wider perspective</v>
      </c>
      <c r="T107" s="23"/>
      <c r="U107" s="17"/>
      <c r="V107" s="17"/>
      <c r="W107" s="18" t="str">
        <f t="shared" si="39"/>
        <v>&lt;concept id="1100" label="Stakeholder Engagement - goal&amp;#xa;2. Active responsible creative teachers&amp;#xa;with wider perspective&amp;#xa;1100"/&gt;</v>
      </c>
      <c r="X107" s="18" t="str">
        <f t="shared" ca="1" si="26"/>
        <v>&lt;concept-appearance id="1100" x="8963" y="2270" stylesheet-id="goal" background-color="244, 204, 205,255" /&gt;</v>
      </c>
      <c r="Y107" s="18">
        <f t="shared" ca="1" si="40"/>
        <v>8963</v>
      </c>
      <c r="Z107" s="18">
        <f t="shared" ca="1" si="41"/>
        <v>2270</v>
      </c>
      <c r="AA107" s="18">
        <f t="shared" si="27"/>
        <v>4</v>
      </c>
      <c r="AB107" s="18">
        <f t="shared" si="42"/>
        <v>0</v>
      </c>
      <c r="AC107" s="18">
        <f t="shared" si="28"/>
        <v>2</v>
      </c>
      <c r="AD107" s="18" t="str">
        <f t="shared" si="43"/>
        <v>244, 204, 205,255</v>
      </c>
      <c r="AE107" s="18" t="str">
        <f t="shared" si="44"/>
        <v/>
      </c>
      <c r="AF107" s="18" t="str">
        <f t="shared" si="45"/>
        <v/>
      </c>
      <c r="AG107" s="18" t="str">
        <f t="shared" si="46"/>
        <v/>
      </c>
    </row>
    <row r="108" spans="1:33">
      <c r="A108" s="1" t="s">
        <v>476</v>
      </c>
      <c r="B108" s="21">
        <v>2</v>
      </c>
      <c r="C108" s="17" t="str">
        <f t="shared" si="47"/>
        <v>Stakeholder Engagement</v>
      </c>
      <c r="D108" s="21">
        <v>2</v>
      </c>
      <c r="E108" s="21" t="s">
        <v>317</v>
      </c>
      <c r="F108" s="21">
        <v>1</v>
      </c>
      <c r="G108" s="17" t="str">
        <f t="shared" si="30"/>
        <v>Assessment</v>
      </c>
      <c r="H108" s="22" t="s">
        <v>478</v>
      </c>
      <c r="I108" s="23"/>
      <c r="J108" s="23"/>
      <c r="K108" s="17" t="s">
        <v>475</v>
      </c>
      <c r="L108" s="17" t="str">
        <f t="shared" si="31"/>
        <v>Wider areas of assessment not just&amp;#xa;numbered results of test</v>
      </c>
      <c r="M108" s="17" t="str">
        <f t="shared" si="32"/>
        <v>Wider areas of assessment not just&amp;#xa;numbered results of test</v>
      </c>
      <c r="N108" s="17" t="str">
        <f t="shared" si="33"/>
        <v>Wider areas of assessment not just&amp;#xa;numbered results of test</v>
      </c>
      <c r="O108" s="17" t="str">
        <f t="shared" si="34"/>
        <v>Wider areas of assessment not just&amp;#xa;numbered results of test</v>
      </c>
      <c r="P108" s="17" t="str">
        <f t="shared" si="35"/>
        <v>Wider areas of assessment not just&amp;#xa;numbered results of test</v>
      </c>
      <c r="Q108" s="17" t="str">
        <f t="shared" si="36"/>
        <v>Wider areas of assessment not just&amp;#xa;numbered results of test</v>
      </c>
      <c r="R108" s="17" t="str">
        <f t="shared" si="37"/>
        <v>Wider areas of assessment not just&amp;#xa;numbered results of test</v>
      </c>
      <c r="S108" s="17" t="str">
        <f t="shared" si="38"/>
        <v>Wider areas of assessment not just&amp;#xa;numbered results of test</v>
      </c>
      <c r="T108" s="23"/>
      <c r="U108" s="17"/>
      <c r="V108" s="17"/>
      <c r="W108" s="18" t="str">
        <f t="shared" si="39"/>
        <v>&lt;concept id="1101" label="Stakeholder Engagement - connection from Assessment&amp;#xa;Wider areas of assessment not just&amp;#xa;numbered results of test&amp;#xa;1101"/&gt;</v>
      </c>
      <c r="X108" s="18" t="str">
        <f t="shared" ca="1" si="26"/>
        <v>&lt;concept-appearance id="1101" x="9076" y="2360" stylesheet-id="connection" background-color="252, 229, 205,255" /&gt;</v>
      </c>
      <c r="Y108" s="18">
        <f t="shared" ca="1" si="40"/>
        <v>9076</v>
      </c>
      <c r="Z108" s="18">
        <f t="shared" ca="1" si="41"/>
        <v>2360</v>
      </c>
      <c r="AA108" s="18">
        <f t="shared" si="27"/>
        <v>0</v>
      </c>
      <c r="AB108" s="18">
        <f t="shared" si="42"/>
        <v>0</v>
      </c>
      <c r="AC108" s="18">
        <f t="shared" si="28"/>
        <v>1</v>
      </c>
      <c r="AD108" s="18" t="str">
        <f t="shared" si="43"/>
        <v>252, 229, 205,255</v>
      </c>
      <c r="AE108" s="18" t="str">
        <f t="shared" si="44"/>
        <v>&lt;connection id="link-1-1101" from-id="1101" to-id="1100"/&gt;</v>
      </c>
      <c r="AF108" s="18" t="str">
        <f t="shared" si="45"/>
        <v/>
      </c>
      <c r="AG108" s="18" t="str">
        <f t="shared" si="46"/>
        <v/>
      </c>
    </row>
    <row r="109" spans="1:33">
      <c r="A109" s="1" t="s">
        <v>474</v>
      </c>
      <c r="B109" s="21">
        <v>2</v>
      </c>
      <c r="C109" s="17" t="str">
        <f t="shared" si="47"/>
        <v>Stakeholder Engagement</v>
      </c>
      <c r="D109" s="21">
        <v>2</v>
      </c>
      <c r="E109" s="21" t="s">
        <v>317</v>
      </c>
      <c r="F109" s="21">
        <v>5</v>
      </c>
      <c r="G109" s="17" t="str">
        <f t="shared" si="30"/>
        <v>The adaptive school</v>
      </c>
      <c r="H109" s="22" t="s">
        <v>478</v>
      </c>
      <c r="I109" s="23"/>
      <c r="J109" s="23"/>
      <c r="K109" s="17" t="s">
        <v>686</v>
      </c>
      <c r="L109" s="17" t="str">
        <f t="shared" si="31"/>
        <v>Teachers&amp;apos; networks</v>
      </c>
      <c r="M109" s="17" t="str">
        <f t="shared" si="32"/>
        <v>Teachers&amp;apos; networks</v>
      </c>
      <c r="N109" s="17" t="str">
        <f t="shared" si="33"/>
        <v>Teachers&amp;apos; networks</v>
      </c>
      <c r="O109" s="17" t="str">
        <f t="shared" si="34"/>
        <v>Teachers&amp;apos; networks</v>
      </c>
      <c r="P109" s="17" t="str">
        <f t="shared" si="35"/>
        <v>Teachers&amp;apos; networks</v>
      </c>
      <c r="Q109" s="17" t="str">
        <f t="shared" si="36"/>
        <v>Teachers&amp;apos; networks</v>
      </c>
      <c r="R109" s="17" t="str">
        <f t="shared" si="37"/>
        <v>Teachers&amp;apos; networks</v>
      </c>
      <c r="S109" s="17" t="str">
        <f t="shared" si="38"/>
        <v>Teachers&amp;apos; networks</v>
      </c>
      <c r="T109" s="23"/>
      <c r="U109" s="17"/>
      <c r="V109" s="17"/>
      <c r="W109" s="18" t="str">
        <f t="shared" si="39"/>
        <v>&lt;concept id="1102" label="Stakeholder Engagement - connection from The adaptive school&amp;#xa;Teachers&amp;apos; networks&amp;#xa;1102"/&gt;</v>
      </c>
      <c r="X109" s="18" t="str">
        <f t="shared" ca="1" si="26"/>
        <v>&lt;concept-appearance id="1102" x="9067" y="2371" stylesheet-id="connection" background-color="234, 209, 220,255" /&gt;</v>
      </c>
      <c r="Y109" s="18">
        <f t="shared" ca="1" si="40"/>
        <v>9067</v>
      </c>
      <c r="Z109" s="18">
        <f t="shared" ca="1" si="41"/>
        <v>2371</v>
      </c>
      <c r="AA109" s="18">
        <f t="shared" si="27"/>
        <v>0</v>
      </c>
      <c r="AB109" s="18">
        <f t="shared" si="42"/>
        <v>0</v>
      </c>
      <c r="AC109" s="18">
        <f t="shared" si="28"/>
        <v>5</v>
      </c>
      <c r="AD109" s="18" t="str">
        <f t="shared" si="43"/>
        <v>234, 209, 220,255</v>
      </c>
      <c r="AE109" s="18" t="str">
        <f t="shared" si="44"/>
        <v>&lt;connection id="link-1-1102" from-id="1102" to-id="1100"/&gt;</v>
      </c>
      <c r="AF109" s="18" t="str">
        <f t="shared" si="45"/>
        <v/>
      </c>
      <c r="AG109" s="18" t="str">
        <f t="shared" si="46"/>
        <v/>
      </c>
    </row>
    <row r="110" spans="1:33">
      <c r="A110" s="1" t="s">
        <v>473</v>
      </c>
      <c r="B110" s="21">
        <v>2</v>
      </c>
      <c r="C110" s="17" t="str">
        <f t="shared" si="47"/>
        <v>Stakeholder Engagement</v>
      </c>
      <c r="D110" s="21">
        <v>2</v>
      </c>
      <c r="E110" s="21" t="s">
        <v>317</v>
      </c>
      <c r="F110" s="21">
        <v>5</v>
      </c>
      <c r="G110" s="17" t="str">
        <f t="shared" si="30"/>
        <v>The adaptive school</v>
      </c>
      <c r="H110" s="22" t="s">
        <v>478</v>
      </c>
      <c r="I110" s="23"/>
      <c r="J110" s="23"/>
      <c r="K110" s="17" t="s">
        <v>472</v>
      </c>
      <c r="L110" s="17" t="str">
        <f t="shared" si="31"/>
        <v>Teachers as part of creative environment</v>
      </c>
      <c r="M110" s="17" t="str">
        <f t="shared" si="32"/>
        <v>Teachers as part of creative environment</v>
      </c>
      <c r="N110" s="17" t="str">
        <f t="shared" si="33"/>
        <v>Teachers as part of creative environment</v>
      </c>
      <c r="O110" s="17" t="str">
        <f t="shared" si="34"/>
        <v>Teachers as part of creative environment</v>
      </c>
      <c r="P110" s="17" t="str">
        <f t="shared" si="35"/>
        <v>Teachers as part of creative environment</v>
      </c>
      <c r="Q110" s="17" t="str">
        <f t="shared" si="36"/>
        <v>Teachers as part of creative environment</v>
      </c>
      <c r="R110" s="17" t="str">
        <f t="shared" si="37"/>
        <v>Teachers as part of creative environment</v>
      </c>
      <c r="S110" s="17" t="str">
        <f t="shared" si="38"/>
        <v>Teachers as part of creative environment</v>
      </c>
      <c r="T110" s="23"/>
      <c r="U110" s="17"/>
      <c r="V110" s="17"/>
      <c r="W110" s="18" t="str">
        <f t="shared" si="39"/>
        <v>&lt;concept id="1103" label="Stakeholder Engagement - connection from The adaptive school&amp;#xa;Teachers as part of creative environment&amp;#xa;1103"/&gt;</v>
      </c>
      <c r="X110" s="18" t="str">
        <f t="shared" ca="1" si="26"/>
        <v>&lt;concept-appearance id="1103" x="9028" y="2373" stylesheet-id="connection" background-color="234, 209, 220,255" /&gt;</v>
      </c>
      <c r="Y110" s="18">
        <f t="shared" ca="1" si="40"/>
        <v>9028</v>
      </c>
      <c r="Z110" s="18">
        <f t="shared" ca="1" si="41"/>
        <v>2373</v>
      </c>
      <c r="AA110" s="18">
        <f t="shared" si="27"/>
        <v>0</v>
      </c>
      <c r="AB110" s="18">
        <f t="shared" si="42"/>
        <v>0</v>
      </c>
      <c r="AC110" s="18">
        <f t="shared" si="28"/>
        <v>5</v>
      </c>
      <c r="AD110" s="18" t="str">
        <f t="shared" si="43"/>
        <v>234, 209, 220,255</v>
      </c>
      <c r="AE110" s="18" t="str">
        <f t="shared" si="44"/>
        <v>&lt;connection id="link-1-1103" from-id="1103" to-id="1100"/&gt;</v>
      </c>
      <c r="AF110" s="18" t="str">
        <f t="shared" si="45"/>
        <v/>
      </c>
      <c r="AG110" s="18" t="str">
        <f t="shared" si="46"/>
        <v/>
      </c>
    </row>
    <row r="111" spans="1:33">
      <c r="A111" s="1" t="s">
        <v>471</v>
      </c>
      <c r="B111" s="21">
        <v>2</v>
      </c>
      <c r="C111" s="17" t="str">
        <f t="shared" si="47"/>
        <v>Stakeholder Engagement</v>
      </c>
      <c r="D111" s="21">
        <v>2</v>
      </c>
      <c r="E111" s="21" t="s">
        <v>317</v>
      </c>
      <c r="F111" s="21">
        <v>3</v>
      </c>
      <c r="G111" s="17" t="str">
        <f t="shared" si="30"/>
        <v>Learning to be a changemaker</v>
      </c>
      <c r="H111" s="22" t="s">
        <v>478</v>
      </c>
      <c r="I111" s="23"/>
      <c r="J111" s="23"/>
      <c r="K111" s="17" t="s">
        <v>470</v>
      </c>
      <c r="L111" s="17" t="str">
        <f t="shared" si="31"/>
        <v>Related to theme 3 goal 3 (new pedagogies)</v>
      </c>
      <c r="M111" s="17" t="str">
        <f t="shared" si="32"/>
        <v>Related to theme 3 goal 3 (new pedagogies)</v>
      </c>
      <c r="N111" s="17" t="str">
        <f t="shared" si="33"/>
        <v>Related to theme 3 goal 3 (new pedagogies)</v>
      </c>
      <c r="O111" s="17" t="str">
        <f t="shared" si="34"/>
        <v>Related to theme 3 goal 3 (new pedagogies)</v>
      </c>
      <c r="P111" s="17" t="str">
        <f t="shared" si="35"/>
        <v>Related to theme 3 goal 3 (new pedagogies)</v>
      </c>
      <c r="Q111" s="17" t="str">
        <f t="shared" si="36"/>
        <v>Related to theme 3 goal 3 (new pedagogies)</v>
      </c>
      <c r="R111" s="17" t="str">
        <f t="shared" si="37"/>
        <v>Related to theme 3 goal 3 (new pedagogies)</v>
      </c>
      <c r="S111" s="17" t="str">
        <f t="shared" si="38"/>
        <v>Related to theme 3 goal 3 (new pedagogies)</v>
      </c>
      <c r="T111" s="23"/>
      <c r="U111" s="17"/>
      <c r="V111" s="17"/>
      <c r="W111" s="18" t="str">
        <f t="shared" si="39"/>
        <v>&lt;concept id="1104" label="Stakeholder Engagement - connection from Learning to be a changemaker&amp;#xa;Related to theme 3 goal 3 (new pedagogies)&amp;#xa;1104"/&gt;</v>
      </c>
      <c r="X111" s="18" t="str">
        <f t="shared" ca="1" si="26"/>
        <v>&lt;concept-appearance id="1104" x="9039" y="2368" stylesheet-id="connection" background-color="217, 234, 211,255" /&gt;</v>
      </c>
      <c r="Y111" s="18">
        <f t="shared" ca="1" si="40"/>
        <v>9039</v>
      </c>
      <c r="Z111" s="18">
        <f t="shared" ca="1" si="41"/>
        <v>2368</v>
      </c>
      <c r="AA111" s="18">
        <f t="shared" si="27"/>
        <v>0</v>
      </c>
      <c r="AB111" s="18">
        <f t="shared" si="42"/>
        <v>0</v>
      </c>
      <c r="AC111" s="18">
        <f t="shared" si="28"/>
        <v>3</v>
      </c>
      <c r="AD111" s="18" t="str">
        <f t="shared" si="43"/>
        <v>217, 234, 211,255</v>
      </c>
      <c r="AE111" s="18" t="str">
        <f t="shared" si="44"/>
        <v>&lt;connection id="link-1-1104" from-id="1104" to-id="1100"/&gt;</v>
      </c>
      <c r="AF111" s="18" t="str">
        <f t="shared" si="45"/>
        <v/>
      </c>
      <c r="AG111" s="18" t="str">
        <f t="shared" si="46"/>
        <v/>
      </c>
    </row>
    <row r="112" spans="1:33">
      <c r="A112" s="1" t="s">
        <v>469</v>
      </c>
      <c r="B112" s="21">
        <v>2</v>
      </c>
      <c r="C112" s="17" t="str">
        <f t="shared" si="47"/>
        <v>Stakeholder Engagement</v>
      </c>
      <c r="D112" s="21">
        <v>1</v>
      </c>
      <c r="E112" s="21" t="s">
        <v>314</v>
      </c>
      <c r="F112" s="21"/>
      <c r="G112" s="17" t="str">
        <f t="shared" si="30"/>
        <v/>
      </c>
      <c r="H112" s="22"/>
      <c r="I112" s="23"/>
      <c r="J112" s="23"/>
      <c r="K112" s="17" t="s">
        <v>452</v>
      </c>
      <c r="L112" s="17" t="str">
        <f t="shared" si="31"/>
        <v>Design</v>
      </c>
      <c r="M112" s="17" t="str">
        <f t="shared" si="32"/>
        <v>Design</v>
      </c>
      <c r="N112" s="17" t="str">
        <f t="shared" si="33"/>
        <v>Design</v>
      </c>
      <c r="O112" s="17" t="str">
        <f t="shared" si="34"/>
        <v>Design</v>
      </c>
      <c r="P112" s="17" t="str">
        <f t="shared" si="35"/>
        <v>Design</v>
      </c>
      <c r="Q112" s="17" t="str">
        <f t="shared" si="36"/>
        <v>Design</v>
      </c>
      <c r="R112" s="17" t="str">
        <f t="shared" si="37"/>
        <v>Design</v>
      </c>
      <c r="S112" s="17" t="str">
        <f t="shared" si="38"/>
        <v>Design</v>
      </c>
      <c r="T112" s="23"/>
      <c r="U112" s="17" t="s">
        <v>452</v>
      </c>
      <c r="V112" s="17"/>
      <c r="W112" s="18" t="str">
        <f t="shared" si="39"/>
        <v>&lt;concept id="1105" label="Stakeholder Engagement - group&amp;#xa;Design&amp;#xa;1105"/&gt;</v>
      </c>
      <c r="X112" s="18" t="str">
        <f t="shared" ca="1" si="26"/>
        <v>&lt;concept-appearance id="1105" x="9316" y="428" stylesheet-id="group" background-color="244, 204, 205,255" /&gt;</v>
      </c>
      <c r="Y112" s="18">
        <f t="shared" ca="1" si="40"/>
        <v>9316</v>
      </c>
      <c r="Z112" s="18">
        <f t="shared" ca="1" si="41"/>
        <v>428</v>
      </c>
      <c r="AA112" s="18">
        <f t="shared" si="27"/>
        <v>6</v>
      </c>
      <c r="AB112" s="18">
        <f t="shared" si="42"/>
        <v>0</v>
      </c>
      <c r="AC112" s="18">
        <f t="shared" si="28"/>
        <v>2</v>
      </c>
      <c r="AD112" s="18" t="str">
        <f t="shared" si="43"/>
        <v>244, 204, 205,255</v>
      </c>
      <c r="AE112" s="18" t="str">
        <f t="shared" si="44"/>
        <v/>
      </c>
      <c r="AF112" s="18" t="str">
        <f t="shared" si="45"/>
        <v/>
      </c>
      <c r="AG112" s="18" t="str">
        <f t="shared" si="46"/>
        <v/>
      </c>
    </row>
    <row r="113" spans="1:33">
      <c r="A113" s="1" t="s">
        <v>468</v>
      </c>
      <c r="B113" s="21">
        <v>2</v>
      </c>
      <c r="C113" s="17" t="str">
        <f t="shared" si="47"/>
        <v>Stakeholder Engagement</v>
      </c>
      <c r="D113" s="21">
        <v>1</v>
      </c>
      <c r="E113" s="21" t="s">
        <v>272</v>
      </c>
      <c r="F113" s="21">
        <v>2</v>
      </c>
      <c r="G113" s="17" t="str">
        <f t="shared" si="30"/>
        <v/>
      </c>
      <c r="H113" s="22" t="s">
        <v>469</v>
      </c>
      <c r="I113" s="23"/>
      <c r="J113" s="23"/>
      <c r="K113" s="17" t="s">
        <v>696</v>
      </c>
      <c r="L113" s="17" t="str">
        <f t="shared" si="31"/>
        <v>Design new curriculum for higher&amp;#xa;education -&amp;gt; me + professors + students + enterprises</v>
      </c>
      <c r="M113" s="17" t="str">
        <f t="shared" si="32"/>
        <v>Design new curriculum for higher&amp;#xa;education -&amp;gt; me + professors&amp;#xa;+ students + enterprises</v>
      </c>
      <c r="N113" s="17" t="str">
        <f t="shared" si="33"/>
        <v>Design new curriculum for higher&amp;#xa;education -&amp;gt; me + professors&amp;#xa;+ students + enterprises</v>
      </c>
      <c r="O113" s="17" t="str">
        <f t="shared" si="34"/>
        <v>Design new curriculum for higher&amp;#xa;education -&amp;gt; me + professors&amp;#xa;+ students + enterprises</v>
      </c>
      <c r="P113" s="17" t="str">
        <f t="shared" si="35"/>
        <v>Design new curriculum for higher&amp;#xa;education -&amp;gt; me + professors&amp;#xa;+ students + enterprises</v>
      </c>
      <c r="Q113" s="17" t="str">
        <f t="shared" si="36"/>
        <v>Design new curriculum for higher&amp;#xa;education -&amp;gt; me + professors&amp;#xa;+ students + enterprises</v>
      </c>
      <c r="R113" s="17" t="str">
        <f t="shared" si="37"/>
        <v>Design new curriculum for higher&amp;#xa;education -&amp;gt; me + professors&amp;#xa;+ students + enterprises</v>
      </c>
      <c r="S113" s="17" t="str">
        <f t="shared" si="38"/>
        <v>Design new curriculum for higher&amp;#xa;education -&amp;gt; me + professors&amp;#xa;+ students + enterprises</v>
      </c>
      <c r="T113" s="23"/>
      <c r="U113" s="17" t="s">
        <v>452</v>
      </c>
      <c r="V113" s="17"/>
      <c r="W113" s="18" t="str">
        <f t="shared" si="39"/>
        <v>&lt;concept id="1106" label="Stakeholder Engagement - goal-brainstorm&amp;#xa;Design new curriculum for higher&amp;#xa;education -&amp;gt; me + professors&amp;#xa;+ students + enterprises&amp;#xa;1106"/&gt;</v>
      </c>
      <c r="X113" s="18" t="str">
        <f t="shared" ca="1" si="26"/>
        <v>&lt;concept-appearance id="1106" x="8498" y="1499" stylesheet-id="goal-brainstorm" background-color="244, 204, 205,255" /&gt;</v>
      </c>
      <c r="Y113" s="18">
        <f t="shared" ca="1" si="40"/>
        <v>8498</v>
      </c>
      <c r="Z113" s="18">
        <f t="shared" ca="1" si="41"/>
        <v>1499</v>
      </c>
      <c r="AA113" s="18">
        <f t="shared" si="27"/>
        <v>5</v>
      </c>
      <c r="AB113" s="18">
        <f t="shared" si="42"/>
        <v>0</v>
      </c>
      <c r="AC113" s="18">
        <f t="shared" si="28"/>
        <v>2</v>
      </c>
      <c r="AD113" s="18" t="str">
        <f t="shared" si="43"/>
        <v>244, 204, 205,255</v>
      </c>
      <c r="AE113" s="18" t="str">
        <f t="shared" si="44"/>
        <v>&lt;connection id="link-1-1106" from-id="1106" to-id="1105"/&gt;</v>
      </c>
      <c r="AF113" s="18" t="str">
        <f t="shared" si="45"/>
        <v/>
      </c>
      <c r="AG113" s="18" t="str">
        <f t="shared" si="46"/>
        <v/>
      </c>
    </row>
    <row r="114" spans="1:33">
      <c r="A114" s="1" t="s">
        <v>467</v>
      </c>
      <c r="B114" s="21">
        <v>2</v>
      </c>
      <c r="C114" s="17" t="str">
        <f t="shared" si="47"/>
        <v>Stakeholder Engagement</v>
      </c>
      <c r="D114" s="21">
        <v>1</v>
      </c>
      <c r="E114" s="21" t="s">
        <v>272</v>
      </c>
      <c r="F114" s="21">
        <v>2</v>
      </c>
      <c r="G114" s="17" t="str">
        <f t="shared" si="30"/>
        <v/>
      </c>
      <c r="H114" s="22" t="s">
        <v>469</v>
      </c>
      <c r="I114" s="23"/>
      <c r="J114" s="23"/>
      <c r="K114" s="17" t="s">
        <v>673</v>
      </c>
      <c r="L114" s="17" t="str">
        <f t="shared" si="31"/>
        <v>How do we design for &amp;quot;community&amp;#xa;as curriculum&amp;quot;</v>
      </c>
      <c r="M114" s="17" t="str">
        <f t="shared" si="32"/>
        <v>How do we design for &amp;quot;community&amp;#xa;as curriculum&amp;quot;</v>
      </c>
      <c r="N114" s="17" t="str">
        <f t="shared" si="33"/>
        <v>How do we design for &amp;quot;community&amp;#xa;as curriculum&amp;quot;</v>
      </c>
      <c r="O114" s="17" t="str">
        <f t="shared" si="34"/>
        <v>How do we design for &amp;quot;community&amp;#xa;as curriculum&amp;quot;</v>
      </c>
      <c r="P114" s="17" t="str">
        <f t="shared" si="35"/>
        <v>How do we design for &amp;quot;community&amp;#xa;as curriculum&amp;quot;</v>
      </c>
      <c r="Q114" s="17" t="str">
        <f t="shared" si="36"/>
        <v>How do we design for &amp;quot;community&amp;#xa;as curriculum&amp;quot;</v>
      </c>
      <c r="R114" s="17" t="str">
        <f t="shared" si="37"/>
        <v>How do we design for &amp;quot;community&amp;#xa;as curriculum&amp;quot;</v>
      </c>
      <c r="S114" s="17" t="str">
        <f t="shared" si="38"/>
        <v>How do we design for &amp;quot;community&amp;#xa;as curriculum&amp;quot;</v>
      </c>
      <c r="T114" s="23"/>
      <c r="U114" s="17" t="s">
        <v>452</v>
      </c>
      <c r="V114" s="17"/>
      <c r="W114" s="18" t="str">
        <f t="shared" si="39"/>
        <v>&lt;concept id="1107" label="Stakeholder Engagement - goal-brainstorm&amp;#xa;How do we design for &amp;quot;community&amp;#xa;as curriculum&amp;quot;&amp;#xa;1107"/&gt;</v>
      </c>
      <c r="X114" s="18" t="str">
        <f t="shared" ca="1" si="26"/>
        <v>&lt;concept-appearance id="1107" x="8601" y="1692" stylesheet-id="goal-brainstorm" background-color="244, 204, 205,255" /&gt;</v>
      </c>
      <c r="Y114" s="18">
        <f t="shared" ca="1" si="40"/>
        <v>8601</v>
      </c>
      <c r="Z114" s="18">
        <f t="shared" ca="1" si="41"/>
        <v>1692</v>
      </c>
      <c r="AA114" s="18">
        <f t="shared" si="27"/>
        <v>5</v>
      </c>
      <c r="AB114" s="18">
        <f t="shared" si="42"/>
        <v>0</v>
      </c>
      <c r="AC114" s="18">
        <f t="shared" si="28"/>
        <v>2</v>
      </c>
      <c r="AD114" s="18" t="str">
        <f t="shared" si="43"/>
        <v>244, 204, 205,255</v>
      </c>
      <c r="AE114" s="18" t="str">
        <f t="shared" si="44"/>
        <v>&lt;connection id="link-1-1107" from-id="1107" to-id="1105"/&gt;</v>
      </c>
      <c r="AF114" s="18" t="str">
        <f t="shared" si="45"/>
        <v/>
      </c>
      <c r="AG114" s="18" t="str">
        <f t="shared" si="46"/>
        <v/>
      </c>
    </row>
    <row r="115" spans="1:33">
      <c r="A115" s="1" t="s">
        <v>466</v>
      </c>
      <c r="B115" s="21">
        <v>2</v>
      </c>
      <c r="C115" s="17" t="str">
        <f t="shared" si="47"/>
        <v>Stakeholder Engagement</v>
      </c>
      <c r="D115" s="21">
        <v>1</v>
      </c>
      <c r="E115" s="21" t="s">
        <v>272</v>
      </c>
      <c r="F115" s="21">
        <v>2</v>
      </c>
      <c r="G115" s="17" t="str">
        <f t="shared" si="30"/>
        <v/>
      </c>
      <c r="H115" s="22" t="s">
        <v>469</v>
      </c>
      <c r="I115" s="23"/>
      <c r="J115" s="23"/>
      <c r="K115" s="17" t="s">
        <v>465</v>
      </c>
      <c r="L115" s="17" t="str">
        <f t="shared" si="31"/>
        <v>Design strategies and tools to cater&amp;#xa;for rapid changes in society</v>
      </c>
      <c r="M115" s="17" t="str">
        <f t="shared" si="32"/>
        <v>Design strategies and tools to cater&amp;#xa;for rapid changes in society</v>
      </c>
      <c r="N115" s="17" t="str">
        <f t="shared" si="33"/>
        <v>Design strategies and tools to cater&amp;#xa;for rapid changes in society</v>
      </c>
      <c r="O115" s="17" t="str">
        <f t="shared" si="34"/>
        <v>Design strategies and tools to cater&amp;#xa;for rapid changes in society</v>
      </c>
      <c r="P115" s="17" t="str">
        <f t="shared" si="35"/>
        <v>Design strategies and tools to cater&amp;#xa;for rapid changes in society</v>
      </c>
      <c r="Q115" s="17" t="str">
        <f t="shared" si="36"/>
        <v>Design strategies and tools to cater&amp;#xa;for rapid changes in society</v>
      </c>
      <c r="R115" s="17" t="str">
        <f t="shared" si="37"/>
        <v>Design strategies and tools to cater&amp;#xa;for rapid changes in society</v>
      </c>
      <c r="S115" s="17" t="str">
        <f t="shared" si="38"/>
        <v>Design strategies and tools to cater&amp;#xa;for rapid changes in society</v>
      </c>
      <c r="T115" s="23"/>
      <c r="U115" s="17" t="s">
        <v>452</v>
      </c>
      <c r="V115" s="17"/>
      <c r="W115" s="18" t="str">
        <f t="shared" si="39"/>
        <v>&lt;concept id="1108" label="Stakeholder Engagement - goal-brainstorm&amp;#xa;Design strategies and tools to cater&amp;#xa;for rapid changes in society&amp;#xa;1108"/&gt;</v>
      </c>
      <c r="X115" s="18" t="str">
        <f t="shared" ca="1" si="26"/>
        <v>&lt;concept-appearance id="1108" x="8933" y="1853" stylesheet-id="goal-brainstorm" background-color="244, 204, 205,255" /&gt;</v>
      </c>
      <c r="Y115" s="18">
        <f t="shared" ca="1" si="40"/>
        <v>8933</v>
      </c>
      <c r="Z115" s="18">
        <f t="shared" ca="1" si="41"/>
        <v>1853</v>
      </c>
      <c r="AA115" s="18">
        <f t="shared" si="27"/>
        <v>5</v>
      </c>
      <c r="AB115" s="18">
        <f t="shared" si="42"/>
        <v>0</v>
      </c>
      <c r="AC115" s="18">
        <f t="shared" si="28"/>
        <v>2</v>
      </c>
      <c r="AD115" s="18" t="str">
        <f t="shared" si="43"/>
        <v>244, 204, 205,255</v>
      </c>
      <c r="AE115" s="18" t="str">
        <f t="shared" si="44"/>
        <v>&lt;connection id="link-1-1108" from-id="1108" to-id="1105"/&gt;</v>
      </c>
      <c r="AF115" s="18" t="str">
        <f t="shared" si="45"/>
        <v/>
      </c>
      <c r="AG115" s="18" t="str">
        <f t="shared" si="46"/>
        <v/>
      </c>
    </row>
    <row r="116" spans="1:33">
      <c r="A116" s="1" t="s">
        <v>464</v>
      </c>
      <c r="B116" s="21">
        <v>2</v>
      </c>
      <c r="C116" s="17" t="str">
        <f t="shared" si="47"/>
        <v>Stakeholder Engagement</v>
      </c>
      <c r="D116" s="21">
        <v>1</v>
      </c>
      <c r="E116" s="21" t="s">
        <v>272</v>
      </c>
      <c r="F116" s="21">
        <v>2</v>
      </c>
      <c r="G116" s="17" t="str">
        <f t="shared" si="30"/>
        <v/>
      </c>
      <c r="H116" s="22" t="s">
        <v>469</v>
      </c>
      <c r="I116" s="23"/>
      <c r="J116" s="23"/>
      <c r="K116" s="17" t="s">
        <v>463</v>
      </c>
      <c r="L116" s="17" t="str">
        <f t="shared" si="31"/>
        <v>To arrange conditions and strategies&amp;#xa;to integrate formal and informal learning</v>
      </c>
      <c r="M116" s="17" t="str">
        <f t="shared" si="32"/>
        <v>To arrange conditions and strategies&amp;#xa;to integrate formal and informal&amp;#xa;learning</v>
      </c>
      <c r="N116" s="17" t="str">
        <f t="shared" si="33"/>
        <v>To arrange conditions and strategies&amp;#xa;to integrate formal and informal&amp;#xa;learning</v>
      </c>
      <c r="O116" s="17" t="str">
        <f t="shared" si="34"/>
        <v>To arrange conditions and strategies&amp;#xa;to integrate formal and informal&amp;#xa;learning</v>
      </c>
      <c r="P116" s="17" t="str">
        <f t="shared" si="35"/>
        <v>To arrange conditions and strategies&amp;#xa;to integrate formal and informal&amp;#xa;learning</v>
      </c>
      <c r="Q116" s="17" t="str">
        <f t="shared" si="36"/>
        <v>To arrange conditions and strategies&amp;#xa;to integrate formal and informal&amp;#xa;learning</v>
      </c>
      <c r="R116" s="17" t="str">
        <f t="shared" si="37"/>
        <v>To arrange conditions and strategies&amp;#xa;to integrate formal and informal&amp;#xa;learning</v>
      </c>
      <c r="S116" s="17" t="str">
        <f t="shared" si="38"/>
        <v>To arrange conditions and strategies&amp;#xa;to integrate formal and informal&amp;#xa;learning</v>
      </c>
      <c r="T116" s="23"/>
      <c r="U116" s="17" t="s">
        <v>452</v>
      </c>
      <c r="V116" s="17"/>
      <c r="W116" s="18" t="str">
        <f t="shared" si="39"/>
        <v>&lt;concept id="1109" label="Stakeholder Engagement - goal-brainstorm&amp;#xa;To arrange conditions and strategies&amp;#xa;to integrate formal and informal&amp;#xa;learning&amp;#xa;1109"/&gt;</v>
      </c>
      <c r="X116" s="18" t="str">
        <f t="shared" ca="1" si="26"/>
        <v>&lt;concept-appearance id="1109" x="9179" y="1372" stylesheet-id="goal-brainstorm" background-color="244, 204, 205,255" /&gt;</v>
      </c>
      <c r="Y116" s="18">
        <f t="shared" ca="1" si="40"/>
        <v>9179</v>
      </c>
      <c r="Z116" s="18">
        <f t="shared" ca="1" si="41"/>
        <v>1372</v>
      </c>
      <c r="AA116" s="18">
        <f t="shared" si="27"/>
        <v>5</v>
      </c>
      <c r="AB116" s="18">
        <f t="shared" si="42"/>
        <v>0</v>
      </c>
      <c r="AC116" s="18">
        <f t="shared" si="28"/>
        <v>2</v>
      </c>
      <c r="AD116" s="18" t="str">
        <f t="shared" si="43"/>
        <v>244, 204, 205,255</v>
      </c>
      <c r="AE116" s="18" t="str">
        <f t="shared" si="44"/>
        <v>&lt;connection id="link-1-1109" from-id="1109" to-id="1105"/&gt;</v>
      </c>
      <c r="AF116" s="18" t="str">
        <f t="shared" si="45"/>
        <v/>
      </c>
      <c r="AG116" s="18" t="str">
        <f t="shared" si="46"/>
        <v/>
      </c>
    </row>
    <row r="117" spans="1:33">
      <c r="A117" s="1" t="s">
        <v>462</v>
      </c>
      <c r="B117" s="21">
        <v>2</v>
      </c>
      <c r="C117" s="17" t="str">
        <f t="shared" si="47"/>
        <v>Stakeholder Engagement</v>
      </c>
      <c r="D117" s="21">
        <v>1</v>
      </c>
      <c r="E117" s="21" t="s">
        <v>272</v>
      </c>
      <c r="F117" s="21">
        <v>2</v>
      </c>
      <c r="G117" s="17" t="str">
        <f t="shared" si="30"/>
        <v/>
      </c>
      <c r="H117" s="22" t="s">
        <v>469</v>
      </c>
      <c r="I117" s="23"/>
      <c r="J117" s="23"/>
      <c r="K117" s="17" t="s">
        <v>697</v>
      </c>
      <c r="L117" s="17" t="str">
        <f t="shared" si="31"/>
        <v>Redesign primary school curricula&amp;#xa;(international) -&amp;gt; ministries, schools, parents</v>
      </c>
      <c r="M117" s="17" t="str">
        <f t="shared" si="32"/>
        <v>Redesign primary school curricula&amp;#xa;(international) -&amp;gt; ministries,&amp;#xa;schools, parents</v>
      </c>
      <c r="N117" s="17" t="str">
        <f t="shared" si="33"/>
        <v>Redesign primary school curricula&amp;#xa;(international) -&amp;gt; ministries,&amp;#xa;schools, parents</v>
      </c>
      <c r="O117" s="17" t="str">
        <f t="shared" si="34"/>
        <v>Redesign primary school curricula&amp;#xa;(international) -&amp;gt; ministries,&amp;#xa;schools, parents</v>
      </c>
      <c r="P117" s="17" t="str">
        <f t="shared" si="35"/>
        <v>Redesign primary school curricula&amp;#xa;(international) -&amp;gt; ministries,&amp;#xa;schools, parents</v>
      </c>
      <c r="Q117" s="17" t="str">
        <f t="shared" si="36"/>
        <v>Redesign primary school curricula&amp;#xa;(international) -&amp;gt; ministries,&amp;#xa;schools, parents</v>
      </c>
      <c r="R117" s="17" t="str">
        <f t="shared" si="37"/>
        <v>Redesign primary school curricula&amp;#xa;(international) -&amp;gt; ministries,&amp;#xa;schools, parents</v>
      </c>
      <c r="S117" s="17" t="str">
        <f t="shared" si="38"/>
        <v>Redesign primary school curricula&amp;#xa;(international) -&amp;gt; ministries,&amp;#xa;schools, parents</v>
      </c>
      <c r="T117" s="23"/>
      <c r="U117" s="17" t="s">
        <v>452</v>
      </c>
      <c r="V117" s="17"/>
      <c r="W117" s="18" t="str">
        <f t="shared" si="39"/>
        <v>&lt;concept id="1110" label="Stakeholder Engagement - goal-brainstorm&amp;#xa;Redesign primary school curricula&amp;#xa;(international) -&amp;gt; ministries,&amp;#xa;schools, parents&amp;#xa;1110"/&gt;</v>
      </c>
      <c r="X117" s="18" t="str">
        <f t="shared" ca="1" si="26"/>
        <v>&lt;concept-appearance id="1110" x="8478" y="1745" stylesheet-id="goal-brainstorm" background-color="244, 204, 205,255" /&gt;</v>
      </c>
      <c r="Y117" s="18">
        <f t="shared" ca="1" si="40"/>
        <v>8478</v>
      </c>
      <c r="Z117" s="18">
        <f t="shared" ca="1" si="41"/>
        <v>1745</v>
      </c>
      <c r="AA117" s="18">
        <f t="shared" si="27"/>
        <v>5</v>
      </c>
      <c r="AB117" s="18">
        <f t="shared" si="42"/>
        <v>0</v>
      </c>
      <c r="AC117" s="18">
        <f t="shared" si="28"/>
        <v>2</v>
      </c>
      <c r="AD117" s="18" t="str">
        <f t="shared" si="43"/>
        <v>244, 204, 205,255</v>
      </c>
      <c r="AE117" s="18" t="str">
        <f t="shared" si="44"/>
        <v>&lt;connection id="link-1-1110" from-id="1110" to-id="1105"/&gt;</v>
      </c>
      <c r="AF117" s="18" t="str">
        <f t="shared" si="45"/>
        <v/>
      </c>
      <c r="AG117" s="18" t="str">
        <f t="shared" si="46"/>
        <v/>
      </c>
    </row>
    <row r="118" spans="1:33">
      <c r="A118" s="1" t="s">
        <v>461</v>
      </c>
      <c r="B118" s="21">
        <v>2</v>
      </c>
      <c r="C118" s="17" t="str">
        <f t="shared" si="47"/>
        <v>Stakeholder Engagement</v>
      </c>
      <c r="D118" s="21">
        <v>1</v>
      </c>
      <c r="E118" s="21" t="s">
        <v>80</v>
      </c>
      <c r="F118" s="21"/>
      <c r="G118" s="17" t="str">
        <f t="shared" si="30"/>
        <v/>
      </c>
      <c r="H118" s="22"/>
      <c r="I118" s="23"/>
      <c r="J118" s="23"/>
      <c r="K118" s="17" t="s">
        <v>460</v>
      </c>
      <c r="L118" s="17" t="str">
        <f t="shared" si="31"/>
        <v>3. Curriculum design agile to change&amp;#xa;and recognise formal and informal learning</v>
      </c>
      <c r="M118" s="17" t="str">
        <f t="shared" si="32"/>
        <v>3. Curriculum design agile to change&amp;#xa;and recognise formal and informal&amp;#xa;learning</v>
      </c>
      <c r="N118" s="17" t="str">
        <f t="shared" si="33"/>
        <v>3. Curriculum design agile to change&amp;#xa;and recognise formal and informal&amp;#xa;learning</v>
      </c>
      <c r="O118" s="17" t="str">
        <f t="shared" si="34"/>
        <v>3. Curriculum design agile to change&amp;#xa;and recognise formal and informal&amp;#xa;learning</v>
      </c>
      <c r="P118" s="17" t="str">
        <f t="shared" si="35"/>
        <v>3. Curriculum design agile to change&amp;#xa;and recognise formal and informal&amp;#xa;learning</v>
      </c>
      <c r="Q118" s="17" t="str">
        <f t="shared" si="36"/>
        <v>3. Curriculum design agile to change&amp;#xa;and recognise formal and informal&amp;#xa;learning</v>
      </c>
      <c r="R118" s="17" t="str">
        <f t="shared" si="37"/>
        <v>3. Curriculum design agile to change&amp;#xa;and recognise formal and informal&amp;#xa;learning</v>
      </c>
      <c r="S118" s="17" t="str">
        <f t="shared" si="38"/>
        <v>3. Curriculum design agile to change&amp;#xa;and recognise formal and informal&amp;#xa;learning</v>
      </c>
      <c r="T118" s="23"/>
      <c r="U118" s="17" t="s">
        <v>452</v>
      </c>
      <c r="V118" s="17"/>
      <c r="W118" s="18" t="str">
        <f t="shared" si="39"/>
        <v>&lt;concept id="1111" label="Stakeholder Engagement - goal&amp;#xa;3. Curriculum design agile to change&amp;#xa;and recognise formal and informal&amp;#xa;learning&amp;#xa;1111"/&gt;</v>
      </c>
      <c r="X118" s="18" t="str">
        <f t="shared" ca="1" si="26"/>
        <v>&lt;concept-appearance id="1111" x="8156" y="2192" stylesheet-id="goal" background-color="244, 204, 205,255" /&gt;</v>
      </c>
      <c r="Y118" s="18">
        <f t="shared" ca="1" si="40"/>
        <v>8156</v>
      </c>
      <c r="Z118" s="18">
        <f t="shared" ca="1" si="41"/>
        <v>2192</v>
      </c>
      <c r="AA118" s="18">
        <f t="shared" si="27"/>
        <v>4</v>
      </c>
      <c r="AB118" s="18">
        <f t="shared" si="42"/>
        <v>0</v>
      </c>
      <c r="AC118" s="18">
        <f t="shared" si="28"/>
        <v>2</v>
      </c>
      <c r="AD118" s="18" t="str">
        <f t="shared" si="43"/>
        <v>244, 204, 205,255</v>
      </c>
      <c r="AE118" s="18" t="str">
        <f t="shared" si="44"/>
        <v/>
      </c>
      <c r="AF118" s="18" t="str">
        <f t="shared" si="45"/>
        <v/>
      </c>
      <c r="AG118" s="18" t="str">
        <f t="shared" si="46"/>
        <v/>
      </c>
    </row>
    <row r="119" spans="1:33">
      <c r="A119" s="1" t="s">
        <v>459</v>
      </c>
      <c r="B119" s="21">
        <v>2</v>
      </c>
      <c r="C119" s="17" t="str">
        <f t="shared" si="47"/>
        <v>Stakeholder Engagement</v>
      </c>
      <c r="D119" s="21">
        <v>2</v>
      </c>
      <c r="E119" s="21" t="s">
        <v>317</v>
      </c>
      <c r="F119" s="21">
        <v>1</v>
      </c>
      <c r="G119" s="17" t="str">
        <f t="shared" si="30"/>
        <v>Assessment</v>
      </c>
      <c r="H119" s="22">
        <v>1111</v>
      </c>
      <c r="I119" s="23"/>
      <c r="J119" s="23"/>
      <c r="K119" s="17" t="s">
        <v>187</v>
      </c>
      <c r="L119" s="17" t="str">
        <f t="shared" si="31"/>
        <v>Capture long-term learning</v>
      </c>
      <c r="M119" s="17" t="str">
        <f t="shared" si="32"/>
        <v>Capture long-term learning</v>
      </c>
      <c r="N119" s="17" t="str">
        <f t="shared" si="33"/>
        <v>Capture long-term learning</v>
      </c>
      <c r="O119" s="17" t="str">
        <f t="shared" si="34"/>
        <v>Capture long-term learning</v>
      </c>
      <c r="P119" s="17" t="str">
        <f t="shared" si="35"/>
        <v>Capture long-term learning</v>
      </c>
      <c r="Q119" s="17" t="str">
        <f t="shared" si="36"/>
        <v>Capture long-term learning</v>
      </c>
      <c r="R119" s="17" t="str">
        <f t="shared" si="37"/>
        <v>Capture long-term learning</v>
      </c>
      <c r="S119" s="17" t="str">
        <f t="shared" si="38"/>
        <v>Capture long-term learning</v>
      </c>
      <c r="T119" s="23"/>
      <c r="U119" s="17" t="s">
        <v>452</v>
      </c>
      <c r="V119" s="17"/>
      <c r="W119" s="18" t="str">
        <f t="shared" si="39"/>
        <v>&lt;concept id="1112" label="Stakeholder Engagement - connection from Assessment&amp;#xa;Capture long-term learning&amp;#xa;1112"/&gt;</v>
      </c>
      <c r="X119" s="18" t="str">
        <f t="shared" ca="1" si="26"/>
        <v>&lt;concept-appearance id="1112" x="8229" y="2262" stylesheet-id="connection" background-color="252, 229, 205,255" /&gt;</v>
      </c>
      <c r="Y119" s="18">
        <f t="shared" ca="1" si="40"/>
        <v>8229</v>
      </c>
      <c r="Z119" s="18">
        <f t="shared" ca="1" si="41"/>
        <v>2262</v>
      </c>
      <c r="AA119" s="18">
        <f t="shared" si="27"/>
        <v>0</v>
      </c>
      <c r="AB119" s="18">
        <f t="shared" si="42"/>
        <v>0</v>
      </c>
      <c r="AC119" s="18">
        <f t="shared" si="28"/>
        <v>1</v>
      </c>
      <c r="AD119" s="18" t="str">
        <f t="shared" si="43"/>
        <v>252, 229, 205,255</v>
      </c>
      <c r="AE119" s="18" t="str">
        <f t="shared" si="44"/>
        <v>&lt;connection id="link-1-1112" from-id="1112" to-id="1111"/&gt;</v>
      </c>
      <c r="AF119" s="18" t="str">
        <f t="shared" si="45"/>
        <v/>
      </c>
      <c r="AG119" s="18" t="str">
        <f t="shared" si="46"/>
        <v/>
      </c>
    </row>
    <row r="120" spans="1:33">
      <c r="A120" s="1" t="s">
        <v>458</v>
      </c>
      <c r="B120" s="21">
        <v>2</v>
      </c>
      <c r="C120" s="17" t="str">
        <f t="shared" si="47"/>
        <v>Stakeholder Engagement</v>
      </c>
      <c r="D120" s="21">
        <v>2</v>
      </c>
      <c r="E120" s="21" t="s">
        <v>317</v>
      </c>
      <c r="F120" s="21">
        <v>5</v>
      </c>
      <c r="G120" s="17" t="str">
        <f t="shared" si="30"/>
        <v>The adaptive school</v>
      </c>
      <c r="H120" s="22">
        <v>1111</v>
      </c>
      <c r="I120" s="23"/>
      <c r="J120" s="23"/>
      <c r="K120" s="17" t="s">
        <v>457</v>
      </c>
      <c r="L120" s="17" t="str">
        <f t="shared" si="31"/>
        <v>Flexible school</v>
      </c>
      <c r="M120" s="17" t="str">
        <f t="shared" si="32"/>
        <v>Flexible school</v>
      </c>
      <c r="N120" s="17" t="str">
        <f t="shared" si="33"/>
        <v>Flexible school</v>
      </c>
      <c r="O120" s="17" t="str">
        <f t="shared" si="34"/>
        <v>Flexible school</v>
      </c>
      <c r="P120" s="17" t="str">
        <f t="shared" si="35"/>
        <v>Flexible school</v>
      </c>
      <c r="Q120" s="17" t="str">
        <f t="shared" si="36"/>
        <v>Flexible school</v>
      </c>
      <c r="R120" s="17" t="str">
        <f t="shared" si="37"/>
        <v>Flexible school</v>
      </c>
      <c r="S120" s="17" t="str">
        <f t="shared" si="38"/>
        <v>Flexible school</v>
      </c>
      <c r="T120" s="23"/>
      <c r="U120" s="17" t="s">
        <v>452</v>
      </c>
      <c r="V120" s="17"/>
      <c r="W120" s="18" t="str">
        <f t="shared" si="39"/>
        <v>&lt;concept id="1113" label="Stakeholder Engagement - connection from The adaptive school&amp;#xa;Flexible school&amp;#xa;1113"/&gt;</v>
      </c>
      <c r="X120" s="18" t="str">
        <f t="shared" ca="1" si="26"/>
        <v>&lt;concept-appearance id="1113" x="8234" y="2280" stylesheet-id="connection" background-color="234, 209, 220,255" /&gt;</v>
      </c>
      <c r="Y120" s="18">
        <f t="shared" ca="1" si="40"/>
        <v>8234</v>
      </c>
      <c r="Z120" s="18">
        <f t="shared" ca="1" si="41"/>
        <v>2280</v>
      </c>
      <c r="AA120" s="18">
        <f t="shared" si="27"/>
        <v>0</v>
      </c>
      <c r="AB120" s="18">
        <f t="shared" si="42"/>
        <v>0</v>
      </c>
      <c r="AC120" s="18">
        <f t="shared" si="28"/>
        <v>5</v>
      </c>
      <c r="AD120" s="18" t="str">
        <f t="shared" si="43"/>
        <v>234, 209, 220,255</v>
      </c>
      <c r="AE120" s="18" t="str">
        <f t="shared" si="44"/>
        <v>&lt;connection id="link-1-1113" from-id="1113" to-id="1111"/&gt;</v>
      </c>
      <c r="AF120" s="18" t="str">
        <f t="shared" si="45"/>
        <v/>
      </c>
      <c r="AG120" s="18" t="str">
        <f t="shared" si="46"/>
        <v/>
      </c>
    </row>
    <row r="121" spans="1:33">
      <c r="A121" s="1" t="s">
        <v>456</v>
      </c>
      <c r="B121" s="21">
        <v>2</v>
      </c>
      <c r="C121" s="17" t="str">
        <f t="shared" si="47"/>
        <v>Stakeholder Engagement</v>
      </c>
      <c r="D121" s="21">
        <v>2</v>
      </c>
      <c r="E121" s="21" t="s">
        <v>317</v>
      </c>
      <c r="F121" s="21">
        <v>5</v>
      </c>
      <c r="G121" s="17" t="str">
        <f t="shared" si="30"/>
        <v>The adaptive school</v>
      </c>
      <c r="H121" s="22">
        <v>1111</v>
      </c>
      <c r="I121" s="23"/>
      <c r="J121" s="23"/>
      <c r="K121" s="17" t="s">
        <v>455</v>
      </c>
      <c r="L121" s="17" t="str">
        <f t="shared" si="31"/>
        <v>Incorporate the school into the&amp;#xa;community</v>
      </c>
      <c r="M121" s="17" t="str">
        <f t="shared" si="32"/>
        <v>Incorporate the school into the&amp;#xa;community</v>
      </c>
      <c r="N121" s="17" t="str">
        <f t="shared" si="33"/>
        <v>Incorporate the school into the&amp;#xa;community</v>
      </c>
      <c r="O121" s="17" t="str">
        <f t="shared" si="34"/>
        <v>Incorporate the school into the&amp;#xa;community</v>
      </c>
      <c r="P121" s="17" t="str">
        <f t="shared" si="35"/>
        <v>Incorporate the school into the&amp;#xa;community</v>
      </c>
      <c r="Q121" s="17" t="str">
        <f t="shared" si="36"/>
        <v>Incorporate the school into the&amp;#xa;community</v>
      </c>
      <c r="R121" s="17" t="str">
        <f t="shared" si="37"/>
        <v>Incorporate the school into the&amp;#xa;community</v>
      </c>
      <c r="S121" s="17" t="str">
        <f t="shared" si="38"/>
        <v>Incorporate the school into the&amp;#xa;community</v>
      </c>
      <c r="T121" s="23"/>
      <c r="U121" s="17" t="s">
        <v>452</v>
      </c>
      <c r="V121" s="17"/>
      <c r="W121" s="18" t="str">
        <f t="shared" si="39"/>
        <v>&lt;concept id="1114" label="Stakeholder Engagement - connection from The adaptive school&amp;#xa;Incorporate the school into the&amp;#xa;community&amp;#xa;1114"/&gt;</v>
      </c>
      <c r="X121" s="18" t="str">
        <f t="shared" ca="1" si="26"/>
        <v>&lt;concept-appearance id="1114" x="8248" y="2307" stylesheet-id="connection" background-color="234, 209, 220,255" /&gt;</v>
      </c>
      <c r="Y121" s="18">
        <f t="shared" ca="1" si="40"/>
        <v>8248</v>
      </c>
      <c r="Z121" s="18">
        <f t="shared" ca="1" si="41"/>
        <v>2307</v>
      </c>
      <c r="AA121" s="18">
        <f t="shared" si="27"/>
        <v>0</v>
      </c>
      <c r="AB121" s="18">
        <f t="shared" si="42"/>
        <v>0</v>
      </c>
      <c r="AC121" s="18">
        <f t="shared" si="28"/>
        <v>5</v>
      </c>
      <c r="AD121" s="18" t="str">
        <f t="shared" si="43"/>
        <v>234, 209, 220,255</v>
      </c>
      <c r="AE121" s="18" t="str">
        <f t="shared" si="44"/>
        <v>&lt;connection id="link-1-1114" from-id="1114" to-id="1111"/&gt;</v>
      </c>
      <c r="AF121" s="18" t="str">
        <f t="shared" si="45"/>
        <v/>
      </c>
      <c r="AG121" s="18" t="str">
        <f t="shared" si="46"/>
        <v/>
      </c>
    </row>
    <row r="122" spans="1:33">
      <c r="A122" s="1" t="s">
        <v>454</v>
      </c>
      <c r="B122" s="21">
        <v>2</v>
      </c>
      <c r="C122" s="17" t="str">
        <f t="shared" si="47"/>
        <v>Stakeholder Engagement</v>
      </c>
      <c r="D122" s="21">
        <v>2</v>
      </c>
      <c r="E122" s="21" t="s">
        <v>317</v>
      </c>
      <c r="F122" s="21">
        <v>3</v>
      </c>
      <c r="G122" s="17" t="str">
        <f t="shared" si="30"/>
        <v>Learning to be a changemaker</v>
      </c>
      <c r="H122" s="22">
        <v>1111</v>
      </c>
      <c r="I122" s="23"/>
      <c r="J122" s="23"/>
      <c r="K122" s="17" t="s">
        <v>453</v>
      </c>
      <c r="L122" s="17" t="str">
        <f t="shared" si="31"/>
        <v>Goal 2 (community engagement)</v>
      </c>
      <c r="M122" s="17" t="str">
        <f t="shared" si="32"/>
        <v>Goal 2 (community engagement)</v>
      </c>
      <c r="N122" s="17" t="str">
        <f t="shared" si="33"/>
        <v>Goal 2 (community engagement)</v>
      </c>
      <c r="O122" s="17" t="str">
        <f t="shared" si="34"/>
        <v>Goal 2 (community engagement)</v>
      </c>
      <c r="P122" s="17" t="str">
        <f t="shared" si="35"/>
        <v>Goal 2 (community engagement)</v>
      </c>
      <c r="Q122" s="17" t="str">
        <f t="shared" si="36"/>
        <v>Goal 2 (community engagement)</v>
      </c>
      <c r="R122" s="17" t="str">
        <f t="shared" si="37"/>
        <v>Goal 2 (community engagement)</v>
      </c>
      <c r="S122" s="17" t="str">
        <f t="shared" si="38"/>
        <v>Goal 2 (community engagement)</v>
      </c>
      <c r="T122" s="23"/>
      <c r="U122" s="17" t="s">
        <v>452</v>
      </c>
      <c r="V122" s="17"/>
      <c r="W122" s="18" t="str">
        <f t="shared" si="39"/>
        <v>&lt;concept id="1115" label="Stakeholder Engagement - connection from Learning to be a changemaker&amp;#xa;Goal 2 (community engagement)&amp;#xa;1115"/&gt;</v>
      </c>
      <c r="X122" s="18" t="str">
        <f t="shared" ca="1" si="26"/>
        <v>&lt;concept-appearance id="1115" x="8243" y="2296" stylesheet-id="connection" background-color="217, 234, 211,255" /&gt;</v>
      </c>
      <c r="Y122" s="18">
        <f t="shared" ca="1" si="40"/>
        <v>8243</v>
      </c>
      <c r="Z122" s="18">
        <f t="shared" ca="1" si="41"/>
        <v>2296</v>
      </c>
      <c r="AA122" s="18">
        <f t="shared" si="27"/>
        <v>0</v>
      </c>
      <c r="AB122" s="18">
        <f t="shared" si="42"/>
        <v>0</v>
      </c>
      <c r="AC122" s="18">
        <f t="shared" si="28"/>
        <v>3</v>
      </c>
      <c r="AD122" s="18" t="str">
        <f t="shared" si="43"/>
        <v>217, 234, 211,255</v>
      </c>
      <c r="AE122" s="18" t="str">
        <f t="shared" si="44"/>
        <v>&lt;connection id="link-1-1115" from-id="1115" to-id="1111"/&gt;</v>
      </c>
      <c r="AF122" s="18" t="str">
        <f t="shared" si="45"/>
        <v/>
      </c>
      <c r="AG122" s="18" t="str">
        <f t="shared" si="46"/>
        <v/>
      </c>
    </row>
    <row r="123" spans="1:33">
      <c r="A123" s="1" t="s">
        <v>451</v>
      </c>
      <c r="B123" s="21">
        <v>2</v>
      </c>
      <c r="C123" s="17" t="str">
        <f t="shared" si="47"/>
        <v>Stakeholder Engagement</v>
      </c>
      <c r="D123" s="21">
        <v>1</v>
      </c>
      <c r="E123" s="21" t="s">
        <v>314</v>
      </c>
      <c r="F123" s="21"/>
      <c r="G123" s="17" t="str">
        <f t="shared" si="30"/>
        <v/>
      </c>
      <c r="H123" s="22"/>
      <c r="I123" s="23"/>
      <c r="J123" s="23"/>
      <c r="K123" s="17" t="s">
        <v>434</v>
      </c>
      <c r="L123" s="17" t="str">
        <f t="shared" si="31"/>
        <v>Public</v>
      </c>
      <c r="M123" s="17" t="str">
        <f t="shared" si="32"/>
        <v>Public</v>
      </c>
      <c r="N123" s="17" t="str">
        <f t="shared" si="33"/>
        <v>Public</v>
      </c>
      <c r="O123" s="17" t="str">
        <f t="shared" si="34"/>
        <v>Public</v>
      </c>
      <c r="P123" s="17" t="str">
        <f t="shared" si="35"/>
        <v>Public</v>
      </c>
      <c r="Q123" s="17" t="str">
        <f t="shared" si="36"/>
        <v>Public</v>
      </c>
      <c r="R123" s="17" t="str">
        <f t="shared" si="37"/>
        <v>Public</v>
      </c>
      <c r="S123" s="17" t="str">
        <f t="shared" si="38"/>
        <v>Public</v>
      </c>
      <c r="T123" s="23"/>
      <c r="U123" s="17" t="s">
        <v>434</v>
      </c>
      <c r="V123" s="17"/>
      <c r="W123" s="18" t="str">
        <f t="shared" si="39"/>
        <v>&lt;concept id="1116" label="Stakeholder Engagement - group&amp;#xa;Public&amp;#xa;1116"/&gt;</v>
      </c>
      <c r="X123" s="18" t="str">
        <f t="shared" ca="1" si="26"/>
        <v>&lt;concept-appearance id="1116" x="9419" y="548" stylesheet-id="group" background-color="244, 204, 205,255" /&gt;</v>
      </c>
      <c r="Y123" s="18">
        <f t="shared" ca="1" si="40"/>
        <v>9419</v>
      </c>
      <c r="Z123" s="18">
        <f t="shared" ca="1" si="41"/>
        <v>548</v>
      </c>
      <c r="AA123" s="18">
        <f t="shared" si="27"/>
        <v>6</v>
      </c>
      <c r="AB123" s="18">
        <f t="shared" si="42"/>
        <v>0</v>
      </c>
      <c r="AC123" s="18">
        <f t="shared" si="28"/>
        <v>2</v>
      </c>
      <c r="AD123" s="18" t="str">
        <f t="shared" si="43"/>
        <v>244, 204, 205,255</v>
      </c>
      <c r="AE123" s="18" t="str">
        <f t="shared" si="44"/>
        <v/>
      </c>
      <c r="AF123" s="18" t="str">
        <f t="shared" si="45"/>
        <v/>
      </c>
      <c r="AG123" s="18" t="str">
        <f t="shared" si="46"/>
        <v/>
      </c>
    </row>
    <row r="124" spans="1:33">
      <c r="A124" s="1" t="s">
        <v>450</v>
      </c>
      <c r="B124" s="21">
        <v>2</v>
      </c>
      <c r="C124" s="17" t="str">
        <f t="shared" si="47"/>
        <v>Stakeholder Engagement</v>
      </c>
      <c r="D124" s="21">
        <v>1</v>
      </c>
      <c r="E124" s="21" t="s">
        <v>272</v>
      </c>
      <c r="F124" s="21">
        <v>2</v>
      </c>
      <c r="G124" s="17" t="str">
        <f t="shared" si="30"/>
        <v/>
      </c>
      <c r="H124" s="22" t="s">
        <v>451</v>
      </c>
      <c r="I124" s="23"/>
      <c r="J124" s="23"/>
      <c r="K124" s="17" t="s">
        <v>449</v>
      </c>
      <c r="L124" s="17" t="str">
        <f t="shared" si="31"/>
        <v>Explain the way children will learn</v>
      </c>
      <c r="M124" s="17" t="str">
        <f t="shared" si="32"/>
        <v>Explain the way children will learn</v>
      </c>
      <c r="N124" s="17" t="str">
        <f t="shared" si="33"/>
        <v>Explain the way children will learn</v>
      </c>
      <c r="O124" s="17" t="str">
        <f t="shared" si="34"/>
        <v>Explain the way children will learn</v>
      </c>
      <c r="P124" s="17" t="str">
        <f t="shared" si="35"/>
        <v>Explain the way children will learn</v>
      </c>
      <c r="Q124" s="17" t="str">
        <f t="shared" si="36"/>
        <v>Explain the way children will learn</v>
      </c>
      <c r="R124" s="17" t="str">
        <f t="shared" si="37"/>
        <v>Explain the way children will learn</v>
      </c>
      <c r="S124" s="17" t="str">
        <f t="shared" si="38"/>
        <v>Explain the way children will learn</v>
      </c>
      <c r="T124" s="23"/>
      <c r="U124" s="17" t="s">
        <v>434</v>
      </c>
      <c r="V124" s="17"/>
      <c r="W124" s="18" t="str">
        <f t="shared" si="39"/>
        <v>&lt;concept id="1117" label="Stakeholder Engagement - goal-brainstorm&amp;#xa;Explain the way children will learn&amp;#xa;1117"/&gt;</v>
      </c>
      <c r="X124" s="18" t="str">
        <f t="shared" ca="1" si="26"/>
        <v>&lt;concept-appearance id="1117" x="8568" y="1366" stylesheet-id="goal-brainstorm" background-color="244, 204, 205,255" /&gt;</v>
      </c>
      <c r="Y124" s="18">
        <f t="shared" ca="1" si="40"/>
        <v>8568</v>
      </c>
      <c r="Z124" s="18">
        <f t="shared" ca="1" si="41"/>
        <v>1366</v>
      </c>
      <c r="AA124" s="18">
        <f t="shared" si="27"/>
        <v>5</v>
      </c>
      <c r="AB124" s="18">
        <f t="shared" si="42"/>
        <v>0</v>
      </c>
      <c r="AC124" s="18">
        <f t="shared" si="28"/>
        <v>2</v>
      </c>
      <c r="AD124" s="18" t="str">
        <f t="shared" si="43"/>
        <v>244, 204, 205,255</v>
      </c>
      <c r="AE124" s="18" t="str">
        <f t="shared" si="44"/>
        <v>&lt;connection id="link-1-1117" from-id="1117" to-id="1116"/&gt;</v>
      </c>
      <c r="AF124" s="18" t="str">
        <f t="shared" si="45"/>
        <v/>
      </c>
      <c r="AG124" s="18" t="str">
        <f t="shared" si="46"/>
        <v/>
      </c>
    </row>
    <row r="125" spans="1:33">
      <c r="A125" s="1" t="s">
        <v>448</v>
      </c>
      <c r="B125" s="21">
        <v>2</v>
      </c>
      <c r="C125" s="17" t="str">
        <f t="shared" si="47"/>
        <v>Stakeholder Engagement</v>
      </c>
      <c r="D125" s="21">
        <v>1</v>
      </c>
      <c r="E125" s="21" t="s">
        <v>272</v>
      </c>
      <c r="F125" s="21">
        <v>2</v>
      </c>
      <c r="G125" s="17" t="str">
        <f t="shared" si="30"/>
        <v/>
      </c>
      <c r="H125" s="22" t="s">
        <v>451</v>
      </c>
      <c r="I125" s="23"/>
      <c r="J125" s="23"/>
      <c r="K125" s="17" t="s">
        <v>447</v>
      </c>
      <c r="L125" s="17" t="str">
        <f t="shared" si="31"/>
        <v>Raise the issue of curriculum more&amp;#xa;publicly</v>
      </c>
      <c r="M125" s="17" t="str">
        <f t="shared" si="32"/>
        <v>Raise the issue of curriculum more&amp;#xa;publicly</v>
      </c>
      <c r="N125" s="17" t="str">
        <f t="shared" si="33"/>
        <v>Raise the issue of curriculum more&amp;#xa;publicly</v>
      </c>
      <c r="O125" s="17" t="str">
        <f t="shared" si="34"/>
        <v>Raise the issue of curriculum more&amp;#xa;publicly</v>
      </c>
      <c r="P125" s="17" t="str">
        <f t="shared" si="35"/>
        <v>Raise the issue of curriculum more&amp;#xa;publicly</v>
      </c>
      <c r="Q125" s="17" t="str">
        <f t="shared" si="36"/>
        <v>Raise the issue of curriculum more&amp;#xa;publicly</v>
      </c>
      <c r="R125" s="17" t="str">
        <f t="shared" si="37"/>
        <v>Raise the issue of curriculum more&amp;#xa;publicly</v>
      </c>
      <c r="S125" s="17" t="str">
        <f t="shared" si="38"/>
        <v>Raise the issue of curriculum more&amp;#xa;publicly</v>
      </c>
      <c r="T125" s="23"/>
      <c r="U125" s="17" t="s">
        <v>434</v>
      </c>
      <c r="V125" s="17"/>
      <c r="W125" s="18" t="str">
        <f t="shared" si="39"/>
        <v>&lt;concept id="1118" label="Stakeholder Engagement - goal-brainstorm&amp;#xa;Raise the issue of curriculum more&amp;#xa;publicly&amp;#xa;1118"/&gt;</v>
      </c>
      <c r="X125" s="18" t="str">
        <f t="shared" ca="1" si="26"/>
        <v>&lt;concept-appearance id="1118" x="9852" y="1789" stylesheet-id="goal-brainstorm" background-color="244, 204, 205,255" /&gt;</v>
      </c>
      <c r="Y125" s="18">
        <f t="shared" ca="1" si="40"/>
        <v>9852</v>
      </c>
      <c r="Z125" s="18">
        <f t="shared" ca="1" si="41"/>
        <v>1789</v>
      </c>
      <c r="AA125" s="18">
        <f t="shared" si="27"/>
        <v>5</v>
      </c>
      <c r="AB125" s="18">
        <f t="shared" si="42"/>
        <v>0</v>
      </c>
      <c r="AC125" s="18">
        <f t="shared" si="28"/>
        <v>2</v>
      </c>
      <c r="AD125" s="18" t="str">
        <f t="shared" si="43"/>
        <v>244, 204, 205,255</v>
      </c>
      <c r="AE125" s="18" t="str">
        <f t="shared" si="44"/>
        <v>&lt;connection id="link-1-1118" from-id="1118" to-id="1116"/&gt;</v>
      </c>
      <c r="AF125" s="18" t="str">
        <f t="shared" si="45"/>
        <v/>
      </c>
      <c r="AG125" s="18" t="str">
        <f t="shared" si="46"/>
        <v/>
      </c>
    </row>
    <row r="126" spans="1:33">
      <c r="A126" s="1" t="s">
        <v>446</v>
      </c>
      <c r="B126" s="21">
        <v>2</v>
      </c>
      <c r="C126" s="17" t="str">
        <f t="shared" si="47"/>
        <v>Stakeholder Engagement</v>
      </c>
      <c r="D126" s="21">
        <v>1</v>
      </c>
      <c r="E126" s="21" t="s">
        <v>272</v>
      </c>
      <c r="F126" s="21">
        <v>2</v>
      </c>
      <c r="G126" s="17" t="str">
        <f t="shared" si="30"/>
        <v/>
      </c>
      <c r="H126" s="22" t="s">
        <v>451</v>
      </c>
      <c r="I126" s="23"/>
      <c r="J126" s="23"/>
      <c r="K126" s="17" t="s">
        <v>445</v>
      </c>
      <c r="L126" s="17" t="str">
        <f t="shared" si="31"/>
        <v>Communication between children -&amp;#xa;parents and teachers</v>
      </c>
      <c r="M126" s="17" t="str">
        <f t="shared" si="32"/>
        <v>Communication between children -&amp;#xa;parents and teachers</v>
      </c>
      <c r="N126" s="17" t="str">
        <f t="shared" si="33"/>
        <v>Communication between children -&amp;#xa;parents and teachers</v>
      </c>
      <c r="O126" s="17" t="str">
        <f t="shared" si="34"/>
        <v>Communication between children -&amp;#xa;parents and teachers</v>
      </c>
      <c r="P126" s="17" t="str">
        <f t="shared" si="35"/>
        <v>Communication between children -&amp;#xa;parents and teachers</v>
      </c>
      <c r="Q126" s="17" t="str">
        <f t="shared" si="36"/>
        <v>Communication between children -&amp;#xa;parents and teachers</v>
      </c>
      <c r="R126" s="17" t="str">
        <f t="shared" si="37"/>
        <v>Communication between children -&amp;#xa;parents and teachers</v>
      </c>
      <c r="S126" s="17" t="str">
        <f t="shared" si="38"/>
        <v>Communication between children -&amp;#xa;parents and teachers</v>
      </c>
      <c r="T126" s="23"/>
      <c r="U126" s="17" t="s">
        <v>434</v>
      </c>
      <c r="V126" s="17"/>
      <c r="W126" s="18" t="str">
        <f t="shared" si="39"/>
        <v>&lt;concept id="1119" label="Stakeholder Engagement - goal-brainstorm&amp;#xa;Communication between children -&amp;#xa;parents and teachers&amp;#xa;1119"/&gt;</v>
      </c>
      <c r="X126" s="18" t="str">
        <f t="shared" ca="1" si="26"/>
        <v>&lt;concept-appearance id="1119" x="8767" y="1778" stylesheet-id="goal-brainstorm" background-color="244, 204, 205,255" /&gt;</v>
      </c>
      <c r="Y126" s="18">
        <f t="shared" ca="1" si="40"/>
        <v>8767</v>
      </c>
      <c r="Z126" s="18">
        <f t="shared" ca="1" si="41"/>
        <v>1778</v>
      </c>
      <c r="AA126" s="18">
        <f t="shared" si="27"/>
        <v>5</v>
      </c>
      <c r="AB126" s="18">
        <f t="shared" si="42"/>
        <v>0</v>
      </c>
      <c r="AC126" s="18">
        <f t="shared" si="28"/>
        <v>2</v>
      </c>
      <c r="AD126" s="18" t="str">
        <f t="shared" si="43"/>
        <v>244, 204, 205,255</v>
      </c>
      <c r="AE126" s="18" t="str">
        <f t="shared" si="44"/>
        <v>&lt;connection id="link-1-1119" from-id="1119" to-id="1116"/&gt;</v>
      </c>
      <c r="AF126" s="18" t="str">
        <f t="shared" si="45"/>
        <v/>
      </c>
      <c r="AG126" s="18" t="str">
        <f t="shared" si="46"/>
        <v/>
      </c>
    </row>
    <row r="127" spans="1:33">
      <c r="A127" s="1" t="s">
        <v>444</v>
      </c>
      <c r="B127" s="21">
        <v>2</v>
      </c>
      <c r="C127" s="17" t="str">
        <f t="shared" si="47"/>
        <v>Stakeholder Engagement</v>
      </c>
      <c r="D127" s="21">
        <v>1</v>
      </c>
      <c r="E127" s="21" t="s">
        <v>272</v>
      </c>
      <c r="F127" s="21">
        <v>2</v>
      </c>
      <c r="G127" s="17" t="str">
        <f t="shared" si="30"/>
        <v/>
      </c>
      <c r="H127" s="22" t="s">
        <v>451</v>
      </c>
      <c r="I127" s="23"/>
      <c r="J127" s="23"/>
      <c r="K127" s="17" t="s">
        <v>443</v>
      </c>
      <c r="L127" s="17" t="str">
        <f t="shared" si="31"/>
        <v>To explain to society what and why&amp;#xa;we educate in schools</v>
      </c>
      <c r="M127" s="17" t="str">
        <f t="shared" si="32"/>
        <v>To explain to society what and why&amp;#xa;we educate in schools</v>
      </c>
      <c r="N127" s="17" t="str">
        <f t="shared" si="33"/>
        <v>To explain to society what and why&amp;#xa;we educate in schools</v>
      </c>
      <c r="O127" s="17" t="str">
        <f t="shared" si="34"/>
        <v>To explain to society what and why&amp;#xa;we educate in schools</v>
      </c>
      <c r="P127" s="17" t="str">
        <f t="shared" si="35"/>
        <v>To explain to society what and why&amp;#xa;we educate in schools</v>
      </c>
      <c r="Q127" s="17" t="str">
        <f t="shared" si="36"/>
        <v>To explain to society what and why&amp;#xa;we educate in schools</v>
      </c>
      <c r="R127" s="17" t="str">
        <f t="shared" si="37"/>
        <v>To explain to society what and why&amp;#xa;we educate in schools</v>
      </c>
      <c r="S127" s="17" t="str">
        <f t="shared" si="38"/>
        <v>To explain to society what and why&amp;#xa;we educate in schools</v>
      </c>
      <c r="T127" s="23"/>
      <c r="U127" s="17" t="s">
        <v>434</v>
      </c>
      <c r="V127" s="17"/>
      <c r="W127" s="18" t="str">
        <f t="shared" si="39"/>
        <v>&lt;concept id="1120" label="Stakeholder Engagement - goal-brainstorm&amp;#xa;To explain to society what and why&amp;#xa;we educate in schools&amp;#xa;1120"/&gt;</v>
      </c>
      <c r="X127" s="18" t="str">
        <f t="shared" ca="1" si="26"/>
        <v>&lt;concept-appearance id="1120" x="8817" y="1522" stylesheet-id="goal-brainstorm" background-color="244, 204, 205,255" /&gt;</v>
      </c>
      <c r="Y127" s="18">
        <f t="shared" ca="1" si="40"/>
        <v>8817</v>
      </c>
      <c r="Z127" s="18">
        <f t="shared" ca="1" si="41"/>
        <v>1522</v>
      </c>
      <c r="AA127" s="18">
        <f t="shared" si="27"/>
        <v>5</v>
      </c>
      <c r="AB127" s="18">
        <f t="shared" si="42"/>
        <v>0</v>
      </c>
      <c r="AC127" s="18">
        <f t="shared" si="28"/>
        <v>2</v>
      </c>
      <c r="AD127" s="18" t="str">
        <f t="shared" si="43"/>
        <v>244, 204, 205,255</v>
      </c>
      <c r="AE127" s="18" t="str">
        <f t="shared" si="44"/>
        <v>&lt;connection id="link-1-1120" from-id="1120" to-id="1116"/&gt;</v>
      </c>
      <c r="AF127" s="18" t="str">
        <f t="shared" si="45"/>
        <v/>
      </c>
      <c r="AG127" s="18" t="str">
        <f t="shared" si="46"/>
        <v/>
      </c>
    </row>
    <row r="128" spans="1:33">
      <c r="A128" s="1" t="s">
        <v>442</v>
      </c>
      <c r="B128" s="21">
        <v>2</v>
      </c>
      <c r="C128" s="17" t="str">
        <f t="shared" si="47"/>
        <v>Stakeholder Engagement</v>
      </c>
      <c r="D128" s="21">
        <v>1</v>
      </c>
      <c r="E128" s="21" t="s">
        <v>272</v>
      </c>
      <c r="F128" s="21">
        <v>2</v>
      </c>
      <c r="G128" s="17" t="str">
        <f t="shared" si="30"/>
        <v/>
      </c>
      <c r="H128" s="22" t="s">
        <v>451</v>
      </c>
      <c r="I128" s="23"/>
      <c r="J128" s="23"/>
      <c r="K128" s="17" t="s">
        <v>441</v>
      </c>
      <c r="L128" s="17" t="str">
        <f t="shared" si="31"/>
        <v>Democratic governance which is representative&amp;#xa;of society</v>
      </c>
      <c r="M128" s="17" t="str">
        <f t="shared" si="32"/>
        <v>Democratic governance which is representative&amp;#xa;of society</v>
      </c>
      <c r="N128" s="17" t="str">
        <f t="shared" si="33"/>
        <v>Democratic governance which is representative&amp;#xa;of society</v>
      </c>
      <c r="O128" s="17" t="str">
        <f t="shared" si="34"/>
        <v>Democratic governance which is representative&amp;#xa;of society</v>
      </c>
      <c r="P128" s="17" t="str">
        <f t="shared" si="35"/>
        <v>Democratic governance which is representative&amp;#xa;of society</v>
      </c>
      <c r="Q128" s="17" t="str">
        <f t="shared" si="36"/>
        <v>Democratic governance which is representative&amp;#xa;of society</v>
      </c>
      <c r="R128" s="17" t="str">
        <f t="shared" si="37"/>
        <v>Democratic governance which is representative&amp;#xa;of society</v>
      </c>
      <c r="S128" s="17" t="str">
        <f t="shared" si="38"/>
        <v>Democratic governance which is representative&amp;#xa;of society</v>
      </c>
      <c r="T128" s="23"/>
      <c r="U128" s="17" t="s">
        <v>434</v>
      </c>
      <c r="V128" s="17"/>
      <c r="W128" s="18" t="str">
        <f t="shared" si="39"/>
        <v>&lt;concept id="1121" label="Stakeholder Engagement - goal-brainstorm&amp;#xa;Democratic governance which is representative&amp;#xa;of society&amp;#xa;1121"/&gt;</v>
      </c>
      <c r="X128" s="18" t="str">
        <f t="shared" ca="1" si="26"/>
        <v>&lt;concept-appearance id="1121" x="9203" y="1324" stylesheet-id="goal-brainstorm" background-color="244, 204, 205,255" /&gt;</v>
      </c>
      <c r="Y128" s="18">
        <f t="shared" ca="1" si="40"/>
        <v>9203</v>
      </c>
      <c r="Z128" s="18">
        <f t="shared" ca="1" si="41"/>
        <v>1324</v>
      </c>
      <c r="AA128" s="18">
        <f t="shared" si="27"/>
        <v>5</v>
      </c>
      <c r="AB128" s="18">
        <f t="shared" si="42"/>
        <v>0</v>
      </c>
      <c r="AC128" s="18">
        <f t="shared" si="28"/>
        <v>2</v>
      </c>
      <c r="AD128" s="18" t="str">
        <f t="shared" si="43"/>
        <v>244, 204, 205,255</v>
      </c>
      <c r="AE128" s="18" t="str">
        <f t="shared" si="44"/>
        <v>&lt;connection id="link-1-1121" from-id="1121" to-id="1116"/&gt;</v>
      </c>
      <c r="AF128" s="18" t="str">
        <f t="shared" si="45"/>
        <v/>
      </c>
      <c r="AG128" s="18" t="str">
        <f t="shared" si="46"/>
        <v/>
      </c>
    </row>
    <row r="129" spans="1:33">
      <c r="A129" s="1" t="s">
        <v>440</v>
      </c>
      <c r="B129" s="21">
        <v>2</v>
      </c>
      <c r="C129" s="17" t="str">
        <f t="shared" si="47"/>
        <v>Stakeholder Engagement</v>
      </c>
      <c r="D129" s="21">
        <v>1</v>
      </c>
      <c r="E129" s="21" t="s">
        <v>272</v>
      </c>
      <c r="F129" s="21">
        <v>2</v>
      </c>
      <c r="G129" s="17" t="str">
        <f t="shared" si="30"/>
        <v/>
      </c>
      <c r="H129" s="22" t="s">
        <v>451</v>
      </c>
      <c r="I129" s="23"/>
      <c r="J129" s="23"/>
      <c r="K129" s="17" t="s">
        <v>439</v>
      </c>
      <c r="L129" s="17" t="str">
        <f t="shared" si="31"/>
        <v>To foresee and develop society as&amp;#xa;communities of learners (parents, teachers...)</v>
      </c>
      <c r="M129" s="17" t="str">
        <f t="shared" si="32"/>
        <v>To foresee and develop society as&amp;#xa;communities of learners (parents,&amp;#xa;teachers...)</v>
      </c>
      <c r="N129" s="17" t="str">
        <f t="shared" si="33"/>
        <v>To foresee and develop society as&amp;#xa;communities of learners (parents,&amp;#xa;teachers...)</v>
      </c>
      <c r="O129" s="17" t="str">
        <f t="shared" si="34"/>
        <v>To foresee and develop society as&amp;#xa;communities of learners (parents,&amp;#xa;teachers...)</v>
      </c>
      <c r="P129" s="17" t="str">
        <f t="shared" si="35"/>
        <v>To foresee and develop society as&amp;#xa;communities of learners (parents,&amp;#xa;teachers...)</v>
      </c>
      <c r="Q129" s="17" t="str">
        <f t="shared" si="36"/>
        <v>To foresee and develop society as&amp;#xa;communities of learners (parents,&amp;#xa;teachers...)</v>
      </c>
      <c r="R129" s="17" t="str">
        <f t="shared" si="37"/>
        <v>To foresee and develop society as&amp;#xa;communities of learners (parents,&amp;#xa;teachers...)</v>
      </c>
      <c r="S129" s="17" t="str">
        <f t="shared" si="38"/>
        <v>To foresee and develop society as&amp;#xa;communities of learners (parents,&amp;#xa;teachers...)</v>
      </c>
      <c r="T129" s="23"/>
      <c r="U129" s="17" t="s">
        <v>434</v>
      </c>
      <c r="V129" s="17"/>
      <c r="W129" s="18" t="str">
        <f t="shared" si="39"/>
        <v>&lt;concept id="1122" label="Stakeholder Engagement - goal-brainstorm&amp;#xa;To foresee and develop society as&amp;#xa;communities of learners (parents,&amp;#xa;teachers...)&amp;#xa;1122"/&gt;</v>
      </c>
      <c r="X129" s="18" t="str">
        <f t="shared" ca="1" si="26"/>
        <v>&lt;concept-appearance id="1122" x="8830" y="1244" stylesheet-id="goal-brainstorm" background-color="244, 204, 205,255" /&gt;</v>
      </c>
      <c r="Y129" s="18">
        <f t="shared" ca="1" si="40"/>
        <v>8830</v>
      </c>
      <c r="Z129" s="18">
        <f t="shared" ca="1" si="41"/>
        <v>1244</v>
      </c>
      <c r="AA129" s="18">
        <f t="shared" si="27"/>
        <v>5</v>
      </c>
      <c r="AB129" s="18">
        <f t="shared" si="42"/>
        <v>0</v>
      </c>
      <c r="AC129" s="18">
        <f t="shared" si="28"/>
        <v>2</v>
      </c>
      <c r="AD129" s="18" t="str">
        <f t="shared" si="43"/>
        <v>244, 204, 205,255</v>
      </c>
      <c r="AE129" s="18" t="str">
        <f t="shared" si="44"/>
        <v>&lt;connection id="link-1-1122" from-id="1122" to-id="1116"/&gt;</v>
      </c>
      <c r="AF129" s="18" t="str">
        <f t="shared" si="45"/>
        <v/>
      </c>
      <c r="AG129" s="18" t="str">
        <f t="shared" si="46"/>
        <v/>
      </c>
    </row>
    <row r="130" spans="1:33">
      <c r="A130" s="1" t="s">
        <v>438</v>
      </c>
      <c r="B130" s="21">
        <v>2</v>
      </c>
      <c r="C130" s="17" t="str">
        <f t="shared" si="47"/>
        <v>Stakeholder Engagement</v>
      </c>
      <c r="D130" s="21">
        <v>1</v>
      </c>
      <c r="E130" s="21" t="s">
        <v>80</v>
      </c>
      <c r="F130" s="21"/>
      <c r="G130" s="17" t="str">
        <f t="shared" si="30"/>
        <v/>
      </c>
      <c r="H130" s="22"/>
      <c r="I130" s="23"/>
      <c r="J130" s="23"/>
      <c r="K130" s="17" t="s">
        <v>437</v>
      </c>
      <c r="L130" s="17" t="str">
        <f t="shared" si="31"/>
        <v>4. Increasing transparency of education&amp;#xa;process</v>
      </c>
      <c r="M130" s="17" t="str">
        <f t="shared" si="32"/>
        <v>4. Increasing transparency of education&amp;#xa;process</v>
      </c>
      <c r="N130" s="17" t="str">
        <f t="shared" si="33"/>
        <v>4. Increasing transparency of education&amp;#xa;process</v>
      </c>
      <c r="O130" s="17" t="str">
        <f t="shared" si="34"/>
        <v>4. Increasing transparency of education&amp;#xa;process</v>
      </c>
      <c r="P130" s="17" t="str">
        <f t="shared" si="35"/>
        <v>4. Increasing transparency of education&amp;#xa;process</v>
      </c>
      <c r="Q130" s="17" t="str">
        <f t="shared" si="36"/>
        <v>4. Increasing transparency of education&amp;#xa;process</v>
      </c>
      <c r="R130" s="17" t="str">
        <f t="shared" si="37"/>
        <v>4. Increasing transparency of education&amp;#xa;process</v>
      </c>
      <c r="S130" s="17" t="str">
        <f t="shared" si="38"/>
        <v>4. Increasing transparency of education&amp;#xa;process</v>
      </c>
      <c r="T130" s="23"/>
      <c r="U130" s="17" t="s">
        <v>434</v>
      </c>
      <c r="V130" s="17"/>
      <c r="W130" s="18" t="str">
        <f t="shared" si="39"/>
        <v>&lt;concept id="1123" label="Stakeholder Engagement - goal&amp;#xa;4. Increasing transparency of education&amp;#xa;process&amp;#xa;1123"/&gt;</v>
      </c>
      <c r="X130" s="18" t="str">
        <f t="shared" ca="1" si="26"/>
        <v>&lt;concept-appearance id="1123" x="9140" y="2289" stylesheet-id="goal" background-color="244, 204, 205,255" /&gt;</v>
      </c>
      <c r="Y130" s="18">
        <f t="shared" ca="1" si="40"/>
        <v>9140</v>
      </c>
      <c r="Z130" s="18">
        <f t="shared" ca="1" si="41"/>
        <v>2289</v>
      </c>
      <c r="AA130" s="18">
        <f t="shared" si="27"/>
        <v>4</v>
      </c>
      <c r="AB130" s="18">
        <f t="shared" si="42"/>
        <v>0</v>
      </c>
      <c r="AC130" s="18">
        <f t="shared" si="28"/>
        <v>2</v>
      </c>
      <c r="AD130" s="18" t="str">
        <f t="shared" si="43"/>
        <v>244, 204, 205,255</v>
      </c>
      <c r="AE130" s="18" t="str">
        <f t="shared" si="44"/>
        <v/>
      </c>
      <c r="AF130" s="18" t="str">
        <f t="shared" si="45"/>
        <v/>
      </c>
      <c r="AG130" s="18" t="str">
        <f t="shared" si="46"/>
        <v/>
      </c>
    </row>
    <row r="131" spans="1:33">
      <c r="A131" s="1" t="s">
        <v>436</v>
      </c>
      <c r="B131" s="21">
        <v>2</v>
      </c>
      <c r="C131" s="17" t="str">
        <f t="shared" si="47"/>
        <v>Stakeholder Engagement</v>
      </c>
      <c r="D131" s="21">
        <v>2</v>
      </c>
      <c r="E131" s="21" t="s">
        <v>317</v>
      </c>
      <c r="F131" s="21">
        <v>1</v>
      </c>
      <c r="G131" s="17" t="str">
        <f t="shared" si="30"/>
        <v>Assessment</v>
      </c>
      <c r="H131" s="22" t="s">
        <v>438</v>
      </c>
      <c r="I131" s="23"/>
      <c r="J131" s="23"/>
      <c r="K131" s="17" t="s">
        <v>435</v>
      </c>
      <c r="L131" s="17" t="str">
        <f t="shared" si="31"/>
        <v>Transparency in assessment implementation</v>
      </c>
      <c r="M131" s="17" t="str">
        <f t="shared" si="32"/>
        <v>Transparency in assessment implementation</v>
      </c>
      <c r="N131" s="17" t="str">
        <f t="shared" si="33"/>
        <v>Transparency in assessment implementation</v>
      </c>
      <c r="O131" s="17" t="str">
        <f t="shared" si="34"/>
        <v>Transparency in assessment implementation</v>
      </c>
      <c r="P131" s="17" t="str">
        <f t="shared" si="35"/>
        <v>Transparency in assessment implementation</v>
      </c>
      <c r="Q131" s="17" t="str">
        <f t="shared" si="36"/>
        <v>Transparency in assessment implementation</v>
      </c>
      <c r="R131" s="17" t="str">
        <f t="shared" si="37"/>
        <v>Transparency in assessment implementation</v>
      </c>
      <c r="S131" s="17" t="str">
        <f t="shared" si="38"/>
        <v>Transparency in assessment implementation</v>
      </c>
      <c r="T131" s="23"/>
      <c r="U131" s="17" t="s">
        <v>434</v>
      </c>
      <c r="V131" s="17"/>
      <c r="W131" s="18" t="str">
        <f t="shared" si="39"/>
        <v>&lt;concept id="1124" label="Stakeholder Engagement - connection from Assessment&amp;#xa;Transparency in assessment implementation&amp;#xa;1124"/&gt;</v>
      </c>
      <c r="X131" s="18" t="str">
        <f t="shared" ca="1" si="26"/>
        <v>&lt;concept-appearance id="1124" x="9254" y="2353" stylesheet-id="connection" background-color="252, 229, 205,255" /&gt;</v>
      </c>
      <c r="Y131" s="18">
        <f t="shared" ca="1" si="40"/>
        <v>9254</v>
      </c>
      <c r="Z131" s="18">
        <f t="shared" ca="1" si="41"/>
        <v>2353</v>
      </c>
      <c r="AA131" s="18">
        <f t="shared" si="27"/>
        <v>0</v>
      </c>
      <c r="AB131" s="18">
        <f t="shared" si="42"/>
        <v>0</v>
      </c>
      <c r="AC131" s="18">
        <f t="shared" si="28"/>
        <v>1</v>
      </c>
      <c r="AD131" s="18" t="str">
        <f t="shared" si="43"/>
        <v>252, 229, 205,255</v>
      </c>
      <c r="AE131" s="18" t="str">
        <f t="shared" si="44"/>
        <v>&lt;connection id="link-1-1124" from-id="1124" to-id="1123"/&gt;</v>
      </c>
      <c r="AF131" s="18" t="str">
        <f t="shared" si="45"/>
        <v/>
      </c>
      <c r="AG131" s="18" t="str">
        <f t="shared" si="46"/>
        <v/>
      </c>
    </row>
    <row r="132" spans="1:33">
      <c r="A132" s="1" t="s">
        <v>433</v>
      </c>
      <c r="B132" s="21">
        <v>2</v>
      </c>
      <c r="C132" s="17" t="str">
        <f t="shared" si="47"/>
        <v>Stakeholder Engagement</v>
      </c>
      <c r="D132" s="21">
        <v>1</v>
      </c>
      <c r="E132" s="21" t="s">
        <v>314</v>
      </c>
      <c r="F132" s="21"/>
      <c r="G132" s="17" t="str">
        <f t="shared" si="30"/>
        <v/>
      </c>
      <c r="H132" s="22"/>
      <c r="I132" s="23"/>
      <c r="J132" s="23"/>
      <c r="K132" s="17" t="s">
        <v>419</v>
      </c>
      <c r="L132" s="17" t="str">
        <f t="shared" si="31"/>
        <v>Global</v>
      </c>
      <c r="M132" s="17" t="str">
        <f t="shared" si="32"/>
        <v>Global</v>
      </c>
      <c r="N132" s="17" t="str">
        <f t="shared" si="33"/>
        <v>Global</v>
      </c>
      <c r="O132" s="17" t="str">
        <f t="shared" si="34"/>
        <v>Global</v>
      </c>
      <c r="P132" s="17" t="str">
        <f t="shared" si="35"/>
        <v>Global</v>
      </c>
      <c r="Q132" s="17" t="str">
        <f t="shared" si="36"/>
        <v>Global</v>
      </c>
      <c r="R132" s="17" t="str">
        <f t="shared" si="37"/>
        <v>Global</v>
      </c>
      <c r="S132" s="17" t="str">
        <f t="shared" si="38"/>
        <v>Global</v>
      </c>
      <c r="T132" s="23"/>
      <c r="U132" s="17" t="s">
        <v>419</v>
      </c>
      <c r="V132" s="17"/>
      <c r="W132" s="18" t="str">
        <f t="shared" si="39"/>
        <v>&lt;concept id="1125" label="Stakeholder Engagement - group&amp;#xa;Global&amp;#xa;1125"/&gt;</v>
      </c>
      <c r="X132" s="18" t="str">
        <f t="shared" ca="1" si="26"/>
        <v>&lt;concept-appearance id="1125" x="9479" y="612" stylesheet-id="group" background-color="244, 204, 205,255" /&gt;</v>
      </c>
      <c r="Y132" s="18">
        <f t="shared" ca="1" si="40"/>
        <v>9479</v>
      </c>
      <c r="Z132" s="18">
        <f t="shared" ca="1" si="41"/>
        <v>612</v>
      </c>
      <c r="AA132" s="18">
        <f t="shared" si="27"/>
        <v>6</v>
      </c>
      <c r="AB132" s="18">
        <f t="shared" si="42"/>
        <v>0</v>
      </c>
      <c r="AC132" s="18">
        <f t="shared" si="28"/>
        <v>2</v>
      </c>
      <c r="AD132" s="18" t="str">
        <f t="shared" si="43"/>
        <v>244, 204, 205,255</v>
      </c>
      <c r="AE132" s="18" t="str">
        <f t="shared" si="44"/>
        <v/>
      </c>
      <c r="AF132" s="18" t="str">
        <f t="shared" si="45"/>
        <v/>
      </c>
      <c r="AG132" s="18" t="str">
        <f t="shared" si="46"/>
        <v/>
      </c>
    </row>
    <row r="133" spans="1:33">
      <c r="A133" s="1" t="s">
        <v>432</v>
      </c>
      <c r="B133" s="21">
        <v>2</v>
      </c>
      <c r="C133" s="17" t="str">
        <f t="shared" si="47"/>
        <v>Stakeholder Engagement</v>
      </c>
      <c r="D133" s="21">
        <v>1</v>
      </c>
      <c r="E133" s="21" t="s">
        <v>272</v>
      </c>
      <c r="F133" s="21">
        <v>2</v>
      </c>
      <c r="G133" s="17" t="str">
        <f t="shared" si="30"/>
        <v/>
      </c>
      <c r="H133" s="22" t="s">
        <v>433</v>
      </c>
      <c r="I133" s="23"/>
      <c r="J133" s="23"/>
      <c r="K133" s="17" t="s">
        <v>431</v>
      </c>
      <c r="L133" s="17" t="str">
        <f t="shared" si="31"/>
        <v>A global curriculum architecture&amp;#xa;for localisation</v>
      </c>
      <c r="M133" s="17" t="str">
        <f t="shared" si="32"/>
        <v>A global curriculum architecture&amp;#xa;for localisation</v>
      </c>
      <c r="N133" s="17" t="str">
        <f t="shared" si="33"/>
        <v>A global curriculum architecture&amp;#xa;for localisation</v>
      </c>
      <c r="O133" s="17" t="str">
        <f t="shared" si="34"/>
        <v>A global curriculum architecture&amp;#xa;for localisation</v>
      </c>
      <c r="P133" s="17" t="str">
        <f t="shared" si="35"/>
        <v>A global curriculum architecture&amp;#xa;for localisation</v>
      </c>
      <c r="Q133" s="17" t="str">
        <f t="shared" si="36"/>
        <v>A global curriculum architecture&amp;#xa;for localisation</v>
      </c>
      <c r="R133" s="17" t="str">
        <f t="shared" si="37"/>
        <v>A global curriculum architecture&amp;#xa;for localisation</v>
      </c>
      <c r="S133" s="17" t="str">
        <f t="shared" si="38"/>
        <v>A global curriculum architecture&amp;#xa;for localisation</v>
      </c>
      <c r="T133" s="23"/>
      <c r="U133" s="17" t="s">
        <v>419</v>
      </c>
      <c r="V133" s="17"/>
      <c r="W133" s="18" t="str">
        <f t="shared" si="39"/>
        <v>&lt;concept id="1126" label="Stakeholder Engagement - goal-brainstorm&amp;#xa;A global curriculum architecture&amp;#xa;for localisation&amp;#xa;1126"/&gt;</v>
      </c>
      <c r="X133" s="18" t="str">
        <f t="shared" ca="1" si="26"/>
        <v>&lt;concept-appearance id="1126" x="8375" y="1723" stylesheet-id="goal-brainstorm" background-color="244, 204, 205,255" /&gt;</v>
      </c>
      <c r="Y133" s="18">
        <f t="shared" ca="1" si="40"/>
        <v>8375</v>
      </c>
      <c r="Z133" s="18">
        <f t="shared" ca="1" si="41"/>
        <v>1723</v>
      </c>
      <c r="AA133" s="18">
        <f t="shared" si="27"/>
        <v>5</v>
      </c>
      <c r="AB133" s="18">
        <f t="shared" si="42"/>
        <v>0</v>
      </c>
      <c r="AC133" s="18">
        <f t="shared" si="28"/>
        <v>2</v>
      </c>
      <c r="AD133" s="18" t="str">
        <f t="shared" si="43"/>
        <v>244, 204, 205,255</v>
      </c>
      <c r="AE133" s="18" t="str">
        <f t="shared" si="44"/>
        <v>&lt;connection id="link-1-1126" from-id="1126" to-id="1125"/&gt;</v>
      </c>
      <c r="AF133" s="18" t="str">
        <f t="shared" si="45"/>
        <v/>
      </c>
      <c r="AG133" s="18" t="str">
        <f t="shared" si="46"/>
        <v/>
      </c>
    </row>
    <row r="134" spans="1:33">
      <c r="A134" s="1" t="s">
        <v>430</v>
      </c>
      <c r="B134" s="21">
        <v>2</v>
      </c>
      <c r="C134" s="17" t="str">
        <f t="shared" si="47"/>
        <v>Stakeholder Engagement</v>
      </c>
      <c r="D134" s="21">
        <v>1</v>
      </c>
      <c r="E134" s="21" t="s">
        <v>272</v>
      </c>
      <c r="F134" s="21">
        <v>2</v>
      </c>
      <c r="G134" s="17" t="str">
        <f t="shared" si="30"/>
        <v/>
      </c>
      <c r="H134" s="22" t="s">
        <v>433</v>
      </c>
      <c r="I134" s="23"/>
      <c r="J134" s="23"/>
      <c r="K134" s="17" t="s">
        <v>429</v>
      </c>
      <c r="L134" s="17" t="str">
        <f t="shared" si="31"/>
        <v>Global citizen</v>
      </c>
      <c r="M134" s="17" t="str">
        <f t="shared" si="32"/>
        <v>Global citizen</v>
      </c>
      <c r="N134" s="17" t="str">
        <f t="shared" si="33"/>
        <v>Global citizen</v>
      </c>
      <c r="O134" s="17" t="str">
        <f t="shared" si="34"/>
        <v>Global citizen</v>
      </c>
      <c r="P134" s="17" t="str">
        <f t="shared" si="35"/>
        <v>Global citizen</v>
      </c>
      <c r="Q134" s="17" t="str">
        <f t="shared" si="36"/>
        <v>Global citizen</v>
      </c>
      <c r="R134" s="17" t="str">
        <f t="shared" si="37"/>
        <v>Global citizen</v>
      </c>
      <c r="S134" s="17" t="str">
        <f t="shared" si="38"/>
        <v>Global citizen</v>
      </c>
      <c r="T134" s="23"/>
      <c r="U134" s="17" t="s">
        <v>419</v>
      </c>
      <c r="V134" s="17"/>
      <c r="W134" s="18" t="str">
        <f t="shared" si="39"/>
        <v>&lt;concept id="1127" label="Stakeholder Engagement - goal-brainstorm&amp;#xa;Global citizen&amp;#xa;1127"/&gt;</v>
      </c>
      <c r="X134" s="18" t="str">
        <f t="shared" ca="1" si="26"/>
        <v>&lt;concept-appearance id="1127" x="9977" y="1323" stylesheet-id="goal-brainstorm" background-color="244, 204, 205,255" /&gt;</v>
      </c>
      <c r="Y134" s="18">
        <f t="shared" ca="1" si="40"/>
        <v>9977</v>
      </c>
      <c r="Z134" s="18">
        <f t="shared" ca="1" si="41"/>
        <v>1323</v>
      </c>
      <c r="AA134" s="18">
        <f t="shared" si="27"/>
        <v>5</v>
      </c>
      <c r="AB134" s="18">
        <f t="shared" si="42"/>
        <v>0</v>
      </c>
      <c r="AC134" s="18">
        <f t="shared" si="28"/>
        <v>2</v>
      </c>
      <c r="AD134" s="18" t="str">
        <f t="shared" si="43"/>
        <v>244, 204, 205,255</v>
      </c>
      <c r="AE134" s="18" t="str">
        <f t="shared" si="44"/>
        <v>&lt;connection id="link-1-1127" from-id="1127" to-id="1125"/&gt;</v>
      </c>
      <c r="AF134" s="18" t="str">
        <f t="shared" si="45"/>
        <v/>
      </c>
      <c r="AG134" s="18" t="str">
        <f t="shared" si="46"/>
        <v/>
      </c>
    </row>
    <row r="135" spans="1:33">
      <c r="A135" s="1" t="s">
        <v>428</v>
      </c>
      <c r="B135" s="21">
        <v>2</v>
      </c>
      <c r="C135" s="17" t="str">
        <f t="shared" si="47"/>
        <v>Stakeholder Engagement</v>
      </c>
      <c r="D135" s="21">
        <v>1</v>
      </c>
      <c r="E135" s="21" t="s">
        <v>80</v>
      </c>
      <c r="F135" s="21"/>
      <c r="G135" s="17" t="str">
        <f t="shared" si="30"/>
        <v/>
      </c>
      <c r="H135" s="22"/>
      <c r="I135" s="23"/>
      <c r="J135" s="23"/>
      <c r="K135" s="17" t="s">
        <v>427</v>
      </c>
      <c r="L135" s="17" t="str">
        <f t="shared" si="31"/>
        <v>5. Flexible global curriculum that&amp;#xa;leads to global citizens amongst others</v>
      </c>
      <c r="M135" s="17" t="str">
        <f t="shared" si="32"/>
        <v>5. Flexible global curriculum that&amp;#xa;leads to global citizens amongst&amp;#xa;others</v>
      </c>
      <c r="N135" s="17" t="str">
        <f t="shared" si="33"/>
        <v>5. Flexible global curriculum that&amp;#xa;leads to global citizens amongst&amp;#xa;others</v>
      </c>
      <c r="O135" s="17" t="str">
        <f t="shared" si="34"/>
        <v>5. Flexible global curriculum that&amp;#xa;leads to global citizens amongst&amp;#xa;others</v>
      </c>
      <c r="P135" s="17" t="str">
        <f t="shared" si="35"/>
        <v>5. Flexible global curriculum that&amp;#xa;leads to global citizens amongst&amp;#xa;others</v>
      </c>
      <c r="Q135" s="17" t="str">
        <f t="shared" si="36"/>
        <v>5. Flexible global curriculum that&amp;#xa;leads to global citizens amongst&amp;#xa;others</v>
      </c>
      <c r="R135" s="17" t="str">
        <f t="shared" si="37"/>
        <v>5. Flexible global curriculum that&amp;#xa;leads to global citizens amongst&amp;#xa;others</v>
      </c>
      <c r="S135" s="17" t="str">
        <f t="shared" si="38"/>
        <v>5. Flexible global curriculum that&amp;#xa;leads to global citizens amongst&amp;#xa;others</v>
      </c>
      <c r="T135" s="23"/>
      <c r="U135" s="17" t="s">
        <v>419</v>
      </c>
      <c r="V135" s="17"/>
      <c r="W135" s="18" t="str">
        <f t="shared" si="39"/>
        <v>&lt;concept id="1128" label="Stakeholder Engagement - goal&amp;#xa;5. Flexible global curriculum that&amp;#xa;leads to global citizens amongst&amp;#xa;others&amp;#xa;1128"/&gt;</v>
      </c>
      <c r="X135" s="18" t="str">
        <f t="shared" ref="X135:X198" ca="1" si="48">"&lt;concept-appearance id="""&amp;A135&amp;""" x="""&amp;Y135&amp;""" y="""&amp;Z135&amp;""" stylesheet-id="""&amp;E135&amp;""" background-color="""&amp;AD135&amp;""" /&gt;"</f>
        <v>&lt;concept-appearance id="1128" x="9113" y="2117" stylesheet-id="goal" background-color="244, 204, 205,255" /&gt;</v>
      </c>
      <c r="Y135" s="18">
        <f t="shared" ca="1" si="40"/>
        <v>9113</v>
      </c>
      <c r="Z135" s="18">
        <f t="shared" ca="1" si="41"/>
        <v>2117</v>
      </c>
      <c r="AA135" s="18">
        <f t="shared" ref="AA135:AA198" si="49">IF(E135="group",6,IF(E135="goal-brainstorm",5,IF(E135="goal",4,IF(E135="solution",3,IF(E135="technology",2,IF(E135="other-resource",1,0))))))</f>
        <v>4</v>
      </c>
      <c r="AB135" s="18">
        <f t="shared" si="42"/>
        <v>0</v>
      </c>
      <c r="AC135" s="18">
        <f t="shared" ref="AC135:AC198" si="50">IF(E135="connection",F135,B135)</f>
        <v>2</v>
      </c>
      <c r="AD135" s="18" t="str">
        <f t="shared" si="43"/>
        <v>244, 204, 205,255</v>
      </c>
      <c r="AE135" s="18" t="str">
        <f t="shared" si="44"/>
        <v/>
      </c>
      <c r="AF135" s="18" t="str">
        <f t="shared" si="45"/>
        <v/>
      </c>
      <c r="AG135" s="18" t="str">
        <f t="shared" si="46"/>
        <v/>
      </c>
    </row>
    <row r="136" spans="1:33">
      <c r="A136" s="1" t="s">
        <v>426</v>
      </c>
      <c r="B136" s="21">
        <v>2</v>
      </c>
      <c r="C136" s="17" t="str">
        <f t="shared" si="47"/>
        <v>Stakeholder Engagement</v>
      </c>
      <c r="D136" s="21">
        <v>2</v>
      </c>
      <c r="E136" s="21" t="s">
        <v>317</v>
      </c>
      <c r="F136" s="21">
        <v>1</v>
      </c>
      <c r="G136" s="17" t="str">
        <f t="shared" ref="G136:G199" si="51">IF(E136="connection",IF((F136=1),"Assessment",IF((F136=2),"Stakeholder Engagement",IF((F136=3),"Learning to be a changemaker",IF((F136=4),"The creative learning environment",IF((F136=5),"The adaptive school","Floor"))))),"")</f>
        <v>Assessment</v>
      </c>
      <c r="H136" s="22" t="s">
        <v>428</v>
      </c>
      <c r="I136" s="23"/>
      <c r="J136" s="23"/>
      <c r="K136" s="17" t="s">
        <v>425</v>
      </c>
      <c r="L136" s="17" t="str">
        <f t="shared" ref="L136:L199" si="52">IFERROR(REPLACE(K136,SEARCH(" ",K136,$S$5),1,"&amp;#xa;"),K136)</f>
        <v>Globally recognised results</v>
      </c>
      <c r="M136" s="17" t="str">
        <f t="shared" ref="M136:M199" si="53">IFERROR(REPLACE(L136,SEARCH(" ",L136,2*S$5+4),1,"&amp;#xa;"),L136)</f>
        <v>Globally recognised results</v>
      </c>
      <c r="N136" s="17" t="str">
        <f t="shared" ref="N136:N199" si="54">IFERROR(REPLACE(M136,SEARCH(" ",M136,3*$S$5+8),1,"&amp;#xa;"),M136)</f>
        <v>Globally recognised results</v>
      </c>
      <c r="O136" s="17" t="str">
        <f t="shared" ref="O136:O199" si="55">IFERROR(REPLACE(N136,SEARCH(" ",N136,4*$S$5+12),1,"&amp;#xa;"),N136)</f>
        <v>Globally recognised results</v>
      </c>
      <c r="P136" s="17" t="str">
        <f t="shared" ref="P136:P199" si="56">IFERROR(REPLACE(O136,SEARCH(" ",O136,5*$S$5+16),1,"&amp;#xa;"),O136)</f>
        <v>Globally recognised results</v>
      </c>
      <c r="Q136" s="17" t="str">
        <f t="shared" ref="Q136:Q199" si="57">IFERROR(REPLACE(P136,SEARCH(" ",P136,6*$S$5+20),1,"&amp;#xa;"),P136)</f>
        <v>Globally recognised results</v>
      </c>
      <c r="R136" s="17" t="str">
        <f t="shared" ref="R136:R199" si="58">IFERROR(REPLACE(Q136,SEARCH(" ",Q136,7*$S$5+24),1,"&amp;#xa;"),Q136)</f>
        <v>Globally recognised results</v>
      </c>
      <c r="S136" s="17" t="str">
        <f t="shared" ref="S136:S199" si="59">IFERROR(REPLACE(R136,SEARCH(" ",R136,8*$S$5+28),1,"&amp;#xa;"),R136)</f>
        <v>Globally recognised results</v>
      </c>
      <c r="T136" s="23"/>
      <c r="U136" s="17" t="s">
        <v>419</v>
      </c>
      <c r="V136" s="17"/>
      <c r="W136" s="18" t="str">
        <f t="shared" ref="W136:W199" si="60">"&lt;concept id="""&amp;A136&amp;""" label="""&amp; C136 &amp; " - " &amp; E136 &amp; IF(E136="connection", " from " &amp; G136,"") &amp; "&amp;#xa;" &amp; S136 &amp; "&amp;#xa;"&amp; A136&amp;"""/&gt;"</f>
        <v>&lt;concept id="1129" label="Stakeholder Engagement - connection from Assessment&amp;#xa;Globally recognised results&amp;#xa;1129"/&gt;</v>
      </c>
      <c r="X136" s="18" t="str">
        <f t="shared" ca="1" si="48"/>
        <v>&lt;concept-appearance id="1129" x="9217" y="2195" stylesheet-id="connection" background-color="252, 229, 205,255" /&gt;</v>
      </c>
      <c r="Y136" s="18">
        <f t="shared" ref="Y136:Y199" ca="1" si="61">IF(E136="connection",VLOOKUP(H136&amp;"",A$7:Y$358,25, FALSE)+64+RANDBETWEEN(0,64), IF(AB136=0,4*$Y$5+RANDBETWEEN(0,$Y$5),AB136*$Y$5+RANDBETWEEN(0.1*$Y$5,0.9*$Y$5)))</f>
        <v>9217</v>
      </c>
      <c r="Z136" s="18">
        <f t="shared" ref="Z136:Z199" ca="1" si="62">IF(E136="connection",VLOOKUP(H136&amp;"",A$7:Z$358,26, FALSE)+64+RANDBETWEEN(0,64), IF((T136&amp;E136="goal"),2*$Z$5+RANDBETWEEN(0.1*$Z$5, 0.3*$Z$5),7*$Z$5-(AA136*$Z$5+RANDBETWEEN(0.1*$Z$5, 0.9*$Z$5))))</f>
        <v>2195</v>
      </c>
      <c r="AA136" s="18">
        <f t="shared" si="49"/>
        <v>0</v>
      </c>
      <c r="AB136" s="18">
        <f t="shared" ref="AB136:AB199" si="63">IF(T136="near",1,IF(T136="medium",2,IF(T136="long",3,0)))</f>
        <v>0</v>
      </c>
      <c r="AC136" s="18">
        <f t="shared" si="50"/>
        <v>1</v>
      </c>
      <c r="AD136" s="18" t="str">
        <f t="shared" ref="AD136:AD199" si="64">IF(AC136=1,$AD$1,IF(AC136=2,$AD$2,IF(AC136=3,$AD$3,IF(AC136=4,$AD$4,IF(AC136=5,$AD$5,"255, 255, 255, 255")))))</f>
        <v>252, 229, 205,255</v>
      </c>
      <c r="AE136" s="18" t="str">
        <f t="shared" ref="AE136:AE199" si="65">IF(H136&lt;&gt;"","&lt;connection id=""link-1-" &amp; $A136 &amp; """ from-id=""" &amp; $A136 &amp; """ to-id=""" &amp; H136 &amp; """/&gt;","")</f>
        <v>&lt;connection id="link-1-1129" from-id="1129" to-id="1128"/&gt;</v>
      </c>
      <c r="AF136" s="18" t="str">
        <f t="shared" ref="AF136:AF199" si="66">IF(I136&lt;&gt;"","&lt;connection id=""link-2-" &amp; $A136 &amp; """ from-id=""" &amp; $A136 &amp; """ to-id=""" &amp; I136 &amp; """/&gt;","")</f>
        <v/>
      </c>
      <c r="AG136" s="18" t="str">
        <f t="shared" ref="AG136:AG199" si="67">IF(J136&lt;&gt;"","&lt;connection id=""link-3-" &amp; $A136 &amp; """ from-id=""" &amp; $A136 &amp; """ to-id=""" &amp; J136 &amp; """/&gt;","")</f>
        <v/>
      </c>
    </row>
    <row r="137" spans="1:33">
      <c r="A137" s="1" t="s">
        <v>424</v>
      </c>
      <c r="B137" s="21">
        <v>2</v>
      </c>
      <c r="C137" s="17" t="str">
        <f t="shared" si="47"/>
        <v>Stakeholder Engagement</v>
      </c>
      <c r="D137" s="21">
        <v>2</v>
      </c>
      <c r="E137" s="21" t="s">
        <v>317</v>
      </c>
      <c r="F137" s="21">
        <v>4</v>
      </c>
      <c r="G137" s="17" t="str">
        <f t="shared" si="51"/>
        <v>The creative learning environment</v>
      </c>
      <c r="H137" s="22" t="s">
        <v>428</v>
      </c>
      <c r="I137" s="23"/>
      <c r="J137" s="23"/>
      <c r="K137" s="17" t="s">
        <v>674</v>
      </c>
      <c r="L137" s="17" t="str">
        <f t="shared" si="52"/>
        <v>If the focus is &amp;quot;architecture&amp;quot;&amp;#xa;or &amp;quot;mutual understanding of value of an education&amp;quot; then linked with theme 4</v>
      </c>
      <c r="M137" s="17" t="str">
        <f t="shared" si="53"/>
        <v>If the focus is &amp;quot;architecture&amp;quot;&amp;#xa;or &amp;quot;mutual understanding&amp;#xa;of value of an education&amp;quot; then linked with theme 4</v>
      </c>
      <c r="N137" s="17" t="str">
        <f t="shared" si="54"/>
        <v>If the focus is &amp;quot;architecture&amp;quot;&amp;#xa;or &amp;quot;mutual understanding&amp;#xa;of value of an education&amp;quot;&amp;#xa;then linked with theme 4</v>
      </c>
      <c r="O137" s="17" t="str">
        <f t="shared" si="55"/>
        <v>If the focus is &amp;quot;architecture&amp;quot;&amp;#xa;or &amp;quot;mutual understanding&amp;#xa;of value of an education&amp;quot;&amp;#xa;then linked with theme 4</v>
      </c>
      <c r="P137" s="17" t="str">
        <f t="shared" si="56"/>
        <v>If the focus is &amp;quot;architecture&amp;quot;&amp;#xa;or &amp;quot;mutual understanding&amp;#xa;of value of an education&amp;quot;&amp;#xa;then linked with theme 4</v>
      </c>
      <c r="Q137" s="17" t="str">
        <f t="shared" si="57"/>
        <v>If the focus is &amp;quot;architecture&amp;quot;&amp;#xa;or &amp;quot;mutual understanding&amp;#xa;of value of an education&amp;quot;&amp;#xa;then linked with theme 4</v>
      </c>
      <c r="R137" s="17" t="str">
        <f t="shared" si="58"/>
        <v>If the focus is &amp;quot;architecture&amp;quot;&amp;#xa;or &amp;quot;mutual understanding&amp;#xa;of value of an education&amp;quot;&amp;#xa;then linked with theme 4</v>
      </c>
      <c r="S137" s="17" t="str">
        <f t="shared" si="59"/>
        <v>If the focus is &amp;quot;architecture&amp;quot;&amp;#xa;or &amp;quot;mutual understanding&amp;#xa;of value of an education&amp;quot;&amp;#xa;then linked with theme 4</v>
      </c>
      <c r="T137" s="23"/>
      <c r="U137" s="17" t="s">
        <v>419</v>
      </c>
      <c r="V137" s="17"/>
      <c r="W137" s="18" t="str">
        <f t="shared" si="60"/>
        <v>&lt;concept id="1130" label="Stakeholder Engagement - connection from The creative learning environment&amp;#xa;If the focus is &amp;quot;architecture&amp;quot;&amp;#xa;or &amp;quot;mutual understanding&amp;#xa;of value of an education&amp;quot;&amp;#xa;then linked with theme 4&amp;#xa;1130"/&gt;</v>
      </c>
      <c r="X137" s="18" t="str">
        <f t="shared" ca="1" si="48"/>
        <v>&lt;concept-appearance id="1130" x="9190" y="2242" stylesheet-id="connection" background-color="207, 226, 243,255" /&gt;</v>
      </c>
      <c r="Y137" s="18">
        <f t="shared" ca="1" si="61"/>
        <v>9190</v>
      </c>
      <c r="Z137" s="18">
        <f t="shared" ca="1" si="62"/>
        <v>2242</v>
      </c>
      <c r="AA137" s="18">
        <f t="shared" si="49"/>
        <v>0</v>
      </c>
      <c r="AB137" s="18">
        <f t="shared" si="63"/>
        <v>0</v>
      </c>
      <c r="AC137" s="18">
        <f t="shared" si="50"/>
        <v>4</v>
      </c>
      <c r="AD137" s="18" t="str">
        <f t="shared" si="64"/>
        <v>207, 226, 243,255</v>
      </c>
      <c r="AE137" s="18" t="str">
        <f t="shared" si="65"/>
        <v>&lt;connection id="link-1-1130" from-id="1130" to-id="1128"/&gt;</v>
      </c>
      <c r="AF137" s="18" t="str">
        <f t="shared" si="66"/>
        <v/>
      </c>
      <c r="AG137" s="18" t="str">
        <f t="shared" si="67"/>
        <v/>
      </c>
    </row>
    <row r="138" spans="1:33">
      <c r="A138" s="1" t="s">
        <v>423</v>
      </c>
      <c r="B138" s="21">
        <v>2</v>
      </c>
      <c r="C138" s="17" t="str">
        <f t="shared" si="47"/>
        <v>Stakeholder Engagement</v>
      </c>
      <c r="D138" s="21">
        <v>2</v>
      </c>
      <c r="E138" s="21" t="s">
        <v>317</v>
      </c>
      <c r="F138" s="21">
        <v>5</v>
      </c>
      <c r="G138" s="17" t="str">
        <f t="shared" si="51"/>
        <v>The adaptive school</v>
      </c>
      <c r="H138" s="22" t="s">
        <v>428</v>
      </c>
      <c r="I138" s="23"/>
      <c r="J138" s="23"/>
      <c r="K138" s="17" t="s">
        <v>422</v>
      </c>
      <c r="L138" s="17" t="str">
        <f t="shared" si="52"/>
        <v>Goal Education for all</v>
      </c>
      <c r="M138" s="17" t="str">
        <f t="shared" si="53"/>
        <v>Goal Education for all</v>
      </c>
      <c r="N138" s="17" t="str">
        <f t="shared" si="54"/>
        <v>Goal Education for all</v>
      </c>
      <c r="O138" s="17" t="str">
        <f t="shared" si="55"/>
        <v>Goal Education for all</v>
      </c>
      <c r="P138" s="17" t="str">
        <f t="shared" si="56"/>
        <v>Goal Education for all</v>
      </c>
      <c r="Q138" s="17" t="str">
        <f t="shared" si="57"/>
        <v>Goal Education for all</v>
      </c>
      <c r="R138" s="17" t="str">
        <f t="shared" si="58"/>
        <v>Goal Education for all</v>
      </c>
      <c r="S138" s="17" t="str">
        <f t="shared" si="59"/>
        <v>Goal Education for all</v>
      </c>
      <c r="T138" s="23"/>
      <c r="U138" s="17" t="s">
        <v>419</v>
      </c>
      <c r="V138" s="17"/>
      <c r="W138" s="18" t="str">
        <f t="shared" si="60"/>
        <v>&lt;concept id="1131" label="Stakeholder Engagement - connection from The adaptive school&amp;#xa;Goal Education for all&amp;#xa;1131"/&gt;</v>
      </c>
      <c r="X138" s="18" t="str">
        <f t="shared" ca="1" si="48"/>
        <v>&lt;concept-appearance id="1131" x="9205" y="2225" stylesheet-id="connection" background-color="234, 209, 220,255" /&gt;</v>
      </c>
      <c r="Y138" s="18">
        <f t="shared" ca="1" si="61"/>
        <v>9205</v>
      </c>
      <c r="Z138" s="18">
        <f t="shared" ca="1" si="62"/>
        <v>2225</v>
      </c>
      <c r="AA138" s="18">
        <f t="shared" si="49"/>
        <v>0</v>
      </c>
      <c r="AB138" s="18">
        <f t="shared" si="63"/>
        <v>0</v>
      </c>
      <c r="AC138" s="18">
        <f t="shared" si="50"/>
        <v>5</v>
      </c>
      <c r="AD138" s="18" t="str">
        <f t="shared" si="64"/>
        <v>234, 209, 220,255</v>
      </c>
      <c r="AE138" s="18" t="str">
        <f t="shared" si="65"/>
        <v>&lt;connection id="link-1-1131" from-id="1131" to-id="1128"/&gt;</v>
      </c>
      <c r="AF138" s="18" t="str">
        <f t="shared" si="66"/>
        <v/>
      </c>
      <c r="AG138" s="18" t="str">
        <f t="shared" si="67"/>
        <v/>
      </c>
    </row>
    <row r="139" spans="1:33">
      <c r="A139" s="1" t="s">
        <v>421</v>
      </c>
      <c r="B139" s="21">
        <v>2</v>
      </c>
      <c r="C139" s="17" t="str">
        <f t="shared" si="47"/>
        <v>Stakeholder Engagement</v>
      </c>
      <c r="D139" s="21">
        <v>3</v>
      </c>
      <c r="E139" s="21" t="s">
        <v>317</v>
      </c>
      <c r="F139" s="21">
        <v>4</v>
      </c>
      <c r="G139" s="17" t="str">
        <f t="shared" si="51"/>
        <v>The creative learning environment</v>
      </c>
      <c r="H139" s="22" t="s">
        <v>428</v>
      </c>
      <c r="I139" s="23"/>
      <c r="J139" s="23"/>
      <c r="K139" s="17" t="s">
        <v>420</v>
      </c>
      <c r="L139" s="17" t="str">
        <f t="shared" si="52"/>
        <v>Links to adaptive / flexible environment&amp;#xa;solution</v>
      </c>
      <c r="M139" s="17" t="str">
        <f t="shared" si="53"/>
        <v>Links to adaptive / flexible environment&amp;#xa;solution</v>
      </c>
      <c r="N139" s="17" t="str">
        <f t="shared" si="54"/>
        <v>Links to adaptive / flexible environment&amp;#xa;solution</v>
      </c>
      <c r="O139" s="17" t="str">
        <f t="shared" si="55"/>
        <v>Links to adaptive / flexible environment&amp;#xa;solution</v>
      </c>
      <c r="P139" s="17" t="str">
        <f t="shared" si="56"/>
        <v>Links to adaptive / flexible environment&amp;#xa;solution</v>
      </c>
      <c r="Q139" s="17" t="str">
        <f t="shared" si="57"/>
        <v>Links to adaptive / flexible environment&amp;#xa;solution</v>
      </c>
      <c r="R139" s="17" t="str">
        <f t="shared" si="58"/>
        <v>Links to adaptive / flexible environment&amp;#xa;solution</v>
      </c>
      <c r="S139" s="17" t="str">
        <f t="shared" si="59"/>
        <v>Links to adaptive / flexible environment&amp;#xa;solution</v>
      </c>
      <c r="T139" s="23"/>
      <c r="U139" s="17" t="s">
        <v>419</v>
      </c>
      <c r="V139" s="17"/>
      <c r="W139" s="18" t="str">
        <f t="shared" si="60"/>
        <v>&lt;concept id="1132" label="Stakeholder Engagement - connection from The creative learning environment&amp;#xa;Links to adaptive / flexible environment&amp;#xa;solution&amp;#xa;1132"/&gt;</v>
      </c>
      <c r="X139" s="18" t="str">
        <f t="shared" ca="1" si="48"/>
        <v>&lt;concept-appearance id="1132" x="9225" y="2233" stylesheet-id="connection" background-color="207, 226, 243,255" /&gt;</v>
      </c>
      <c r="Y139" s="18">
        <f t="shared" ca="1" si="61"/>
        <v>9225</v>
      </c>
      <c r="Z139" s="18">
        <f t="shared" ca="1" si="62"/>
        <v>2233</v>
      </c>
      <c r="AA139" s="18">
        <f t="shared" si="49"/>
        <v>0</v>
      </c>
      <c r="AB139" s="18">
        <f t="shared" si="63"/>
        <v>0</v>
      </c>
      <c r="AC139" s="18">
        <f t="shared" si="50"/>
        <v>4</v>
      </c>
      <c r="AD139" s="18" t="str">
        <f t="shared" si="64"/>
        <v>207, 226, 243,255</v>
      </c>
      <c r="AE139" s="18" t="str">
        <f t="shared" si="65"/>
        <v>&lt;connection id="link-1-1132" from-id="1132" to-id="1128"/&gt;</v>
      </c>
      <c r="AF139" s="18" t="str">
        <f t="shared" si="66"/>
        <v/>
      </c>
      <c r="AG139" s="18" t="str">
        <f t="shared" si="67"/>
        <v/>
      </c>
    </row>
    <row r="140" spans="1:33">
      <c r="A140" s="1" t="s">
        <v>418</v>
      </c>
      <c r="B140" s="21">
        <v>2</v>
      </c>
      <c r="C140" s="17" t="str">
        <f t="shared" si="47"/>
        <v>Stakeholder Engagement</v>
      </c>
      <c r="D140" s="21">
        <v>1</v>
      </c>
      <c r="E140" s="21" t="s">
        <v>49</v>
      </c>
      <c r="F140" s="21"/>
      <c r="G140" s="17" t="str">
        <f t="shared" si="51"/>
        <v/>
      </c>
      <c r="H140" s="22">
        <v>1111</v>
      </c>
      <c r="I140" s="23">
        <v>1128</v>
      </c>
      <c r="J140" s="23"/>
      <c r="K140" s="17" t="s">
        <v>417</v>
      </c>
      <c r="L140" s="17" t="str">
        <f t="shared" si="52"/>
        <v>1. Curriculum Agile Roadmap tool</v>
      </c>
      <c r="M140" s="17" t="str">
        <f t="shared" si="53"/>
        <v>1. Curriculum Agile Roadmap tool</v>
      </c>
      <c r="N140" s="17" t="str">
        <f t="shared" si="54"/>
        <v>1. Curriculum Agile Roadmap tool</v>
      </c>
      <c r="O140" s="17" t="str">
        <f t="shared" si="55"/>
        <v>1. Curriculum Agile Roadmap tool</v>
      </c>
      <c r="P140" s="17" t="str">
        <f t="shared" si="56"/>
        <v>1. Curriculum Agile Roadmap tool</v>
      </c>
      <c r="Q140" s="17" t="str">
        <f t="shared" si="57"/>
        <v>1. Curriculum Agile Roadmap tool</v>
      </c>
      <c r="R140" s="17" t="str">
        <f t="shared" si="58"/>
        <v>1. Curriculum Agile Roadmap tool</v>
      </c>
      <c r="S140" s="17" t="str">
        <f t="shared" si="59"/>
        <v>1. Curriculum Agile Roadmap tool</v>
      </c>
      <c r="T140" s="23" t="s">
        <v>13</v>
      </c>
      <c r="U140" s="17"/>
      <c r="V140" s="17"/>
      <c r="W140" s="18" t="str">
        <f t="shared" si="60"/>
        <v>&lt;concept id="1133" label="Stakeholder Engagement - solution&amp;#xa;1. Curriculum Agile Roadmap tool&amp;#xa;1133"/&gt;</v>
      </c>
      <c r="X140" s="18" t="str">
        <f t="shared" ca="1" si="48"/>
        <v>&lt;concept-appearance id="1133" x="7089" y="3286" stylesheet-id="solution" background-color="244, 204, 205,255" /&gt;</v>
      </c>
      <c r="Y140" s="18">
        <f t="shared" ca="1" si="61"/>
        <v>7089</v>
      </c>
      <c r="Z140" s="18">
        <f t="shared" ca="1" si="62"/>
        <v>3286</v>
      </c>
      <c r="AA140" s="18">
        <f t="shared" si="49"/>
        <v>3</v>
      </c>
      <c r="AB140" s="18">
        <f t="shared" si="63"/>
        <v>3</v>
      </c>
      <c r="AC140" s="18">
        <f t="shared" si="50"/>
        <v>2</v>
      </c>
      <c r="AD140" s="18" t="str">
        <f t="shared" si="64"/>
        <v>244, 204, 205,255</v>
      </c>
      <c r="AE140" s="18" t="str">
        <f t="shared" si="65"/>
        <v>&lt;connection id="link-1-1133" from-id="1133" to-id="1111"/&gt;</v>
      </c>
      <c r="AF140" s="18" t="str">
        <f t="shared" si="66"/>
        <v>&lt;connection id="link-2-1133" from-id="1133" to-id="1128"/&gt;</v>
      </c>
      <c r="AG140" s="18" t="str">
        <f t="shared" si="67"/>
        <v/>
      </c>
    </row>
    <row r="141" spans="1:33">
      <c r="A141" s="1" t="s">
        <v>416</v>
      </c>
      <c r="B141" s="21">
        <v>2</v>
      </c>
      <c r="C141" s="17" t="str">
        <f t="shared" si="47"/>
        <v>Stakeholder Engagement</v>
      </c>
      <c r="D141" s="21">
        <v>2</v>
      </c>
      <c r="E141" s="21" t="s">
        <v>317</v>
      </c>
      <c r="F141" s="21">
        <v>5</v>
      </c>
      <c r="G141" s="17" t="str">
        <f t="shared" si="51"/>
        <v>The adaptive school</v>
      </c>
      <c r="H141" s="22">
        <v>1133</v>
      </c>
      <c r="I141" s="23"/>
      <c r="J141" s="23"/>
      <c r="K141" s="17" t="s">
        <v>415</v>
      </c>
      <c r="L141" s="17" t="str">
        <f t="shared" si="52"/>
        <v>The goal for Critical Action Research&amp;#xa;is the transformation of the curriculum</v>
      </c>
      <c r="M141" s="17" t="str">
        <f t="shared" si="53"/>
        <v>The goal for Critical Action Research&amp;#xa;is the transformation of the&amp;#xa;curriculum</v>
      </c>
      <c r="N141" s="17" t="str">
        <f t="shared" si="54"/>
        <v>The goal for Critical Action Research&amp;#xa;is the transformation of the&amp;#xa;curriculum</v>
      </c>
      <c r="O141" s="17" t="str">
        <f t="shared" si="55"/>
        <v>The goal for Critical Action Research&amp;#xa;is the transformation of the&amp;#xa;curriculum</v>
      </c>
      <c r="P141" s="17" t="str">
        <f t="shared" si="56"/>
        <v>The goal for Critical Action Research&amp;#xa;is the transformation of the&amp;#xa;curriculum</v>
      </c>
      <c r="Q141" s="17" t="str">
        <f t="shared" si="57"/>
        <v>The goal for Critical Action Research&amp;#xa;is the transformation of the&amp;#xa;curriculum</v>
      </c>
      <c r="R141" s="17" t="str">
        <f t="shared" si="58"/>
        <v>The goal for Critical Action Research&amp;#xa;is the transformation of the&amp;#xa;curriculum</v>
      </c>
      <c r="S141" s="17" t="str">
        <f t="shared" si="59"/>
        <v>The goal for Critical Action Research&amp;#xa;is the transformation of the&amp;#xa;curriculum</v>
      </c>
      <c r="T141" s="23"/>
      <c r="U141" s="17"/>
      <c r="V141" s="17"/>
      <c r="W141" s="18" t="str">
        <f t="shared" si="60"/>
        <v>&lt;concept id="1134" label="Stakeholder Engagement - connection from The adaptive school&amp;#xa;The goal for Critical Action Research&amp;#xa;is the transformation of the&amp;#xa;curriculum&amp;#xa;1134"/&gt;</v>
      </c>
      <c r="X141" s="18" t="str">
        <f t="shared" ca="1" si="48"/>
        <v>&lt;concept-appearance id="1134" x="7205" y="3354" stylesheet-id="connection" background-color="234, 209, 220,255" /&gt;</v>
      </c>
      <c r="Y141" s="18">
        <f t="shared" ca="1" si="61"/>
        <v>7205</v>
      </c>
      <c r="Z141" s="18">
        <f t="shared" ca="1" si="62"/>
        <v>3354</v>
      </c>
      <c r="AA141" s="18">
        <f t="shared" si="49"/>
        <v>0</v>
      </c>
      <c r="AB141" s="18">
        <f t="shared" si="63"/>
        <v>0</v>
      </c>
      <c r="AC141" s="18">
        <f t="shared" si="50"/>
        <v>5</v>
      </c>
      <c r="AD141" s="18" t="str">
        <f t="shared" si="64"/>
        <v>234, 209, 220,255</v>
      </c>
      <c r="AE141" s="18" t="str">
        <f t="shared" si="65"/>
        <v>&lt;connection id="link-1-1134" from-id="1134" to-id="1133"/&gt;</v>
      </c>
      <c r="AF141" s="18" t="str">
        <f t="shared" si="66"/>
        <v/>
      </c>
      <c r="AG141" s="18" t="str">
        <f t="shared" si="67"/>
        <v/>
      </c>
    </row>
    <row r="142" spans="1:33">
      <c r="A142" s="1" t="s">
        <v>414</v>
      </c>
      <c r="B142" s="21">
        <v>2</v>
      </c>
      <c r="C142" s="17" t="str">
        <f t="shared" si="47"/>
        <v>Stakeholder Engagement</v>
      </c>
      <c r="D142" s="21">
        <v>1</v>
      </c>
      <c r="E142" s="21" t="s">
        <v>49</v>
      </c>
      <c r="F142" s="21"/>
      <c r="G142" s="17" t="str">
        <f t="shared" si="51"/>
        <v/>
      </c>
      <c r="H142" s="22">
        <v>1095</v>
      </c>
      <c r="I142" s="23">
        <v>1111</v>
      </c>
      <c r="J142" s="23">
        <v>1123</v>
      </c>
      <c r="K142" s="17" t="s">
        <v>413</v>
      </c>
      <c r="L142" s="17" t="str">
        <f t="shared" si="52"/>
        <v>2. Shared portfolio</v>
      </c>
      <c r="M142" s="17" t="str">
        <f t="shared" si="53"/>
        <v>2. Shared portfolio</v>
      </c>
      <c r="N142" s="17" t="str">
        <f t="shared" si="54"/>
        <v>2. Shared portfolio</v>
      </c>
      <c r="O142" s="17" t="str">
        <f t="shared" si="55"/>
        <v>2. Shared portfolio</v>
      </c>
      <c r="P142" s="17" t="str">
        <f t="shared" si="56"/>
        <v>2. Shared portfolio</v>
      </c>
      <c r="Q142" s="17" t="str">
        <f t="shared" si="57"/>
        <v>2. Shared portfolio</v>
      </c>
      <c r="R142" s="17" t="str">
        <f t="shared" si="58"/>
        <v>2. Shared portfolio</v>
      </c>
      <c r="S142" s="17" t="str">
        <f t="shared" si="59"/>
        <v>2. Shared portfolio</v>
      </c>
      <c r="T142" s="23" t="s">
        <v>4</v>
      </c>
      <c r="U142" s="17"/>
      <c r="V142" s="17"/>
      <c r="W142" s="18" t="str">
        <f t="shared" si="60"/>
        <v>&lt;concept id="1135" label="Stakeholder Engagement - solution&amp;#xa;2. Shared portfolio&amp;#xa;1135"/&gt;</v>
      </c>
      <c r="X142" s="18" t="str">
        <f t="shared" ca="1" si="48"/>
        <v>&lt;concept-appearance id="1135" x="2758" y="3323" stylesheet-id="solution" background-color="244, 204, 205,255" /&gt;</v>
      </c>
      <c r="Y142" s="18">
        <f t="shared" ca="1" si="61"/>
        <v>2758</v>
      </c>
      <c r="Z142" s="18">
        <f t="shared" ca="1" si="62"/>
        <v>3323</v>
      </c>
      <c r="AA142" s="18">
        <f t="shared" si="49"/>
        <v>3</v>
      </c>
      <c r="AB142" s="18">
        <f t="shared" si="63"/>
        <v>1</v>
      </c>
      <c r="AC142" s="18">
        <f t="shared" si="50"/>
        <v>2</v>
      </c>
      <c r="AD142" s="18" t="str">
        <f t="shared" si="64"/>
        <v>244, 204, 205,255</v>
      </c>
      <c r="AE142" s="18" t="str">
        <f t="shared" si="65"/>
        <v>&lt;connection id="link-1-1135" from-id="1135" to-id="1095"/&gt;</v>
      </c>
      <c r="AF142" s="18" t="str">
        <f t="shared" si="66"/>
        <v>&lt;connection id="link-2-1135" from-id="1135" to-id="1111"/&gt;</v>
      </c>
      <c r="AG142" s="18" t="str">
        <f t="shared" si="67"/>
        <v>&lt;connection id="link-3-1135" from-id="1135" to-id="1123"/&gt;</v>
      </c>
    </row>
    <row r="143" spans="1:33">
      <c r="A143" s="1" t="s">
        <v>412</v>
      </c>
      <c r="B143" s="21">
        <v>2</v>
      </c>
      <c r="C143" s="17" t="str">
        <f t="shared" si="47"/>
        <v>Stakeholder Engagement</v>
      </c>
      <c r="D143" s="21">
        <v>2</v>
      </c>
      <c r="E143" s="21" t="s">
        <v>317</v>
      </c>
      <c r="F143" s="21">
        <v>1</v>
      </c>
      <c r="G143" s="17" t="str">
        <f t="shared" si="51"/>
        <v>Assessment</v>
      </c>
      <c r="H143" s="22">
        <v>1135</v>
      </c>
      <c r="I143" s="23"/>
      <c r="J143" s="23"/>
      <c r="K143" s="17" t="s">
        <v>411</v>
      </c>
      <c r="L143" s="17" t="str">
        <f t="shared" si="52"/>
        <v>Ownership of learning and assessment</v>
      </c>
      <c r="M143" s="17" t="str">
        <f t="shared" si="53"/>
        <v>Ownership of learning and assessment</v>
      </c>
      <c r="N143" s="17" t="str">
        <f t="shared" si="54"/>
        <v>Ownership of learning and assessment</v>
      </c>
      <c r="O143" s="17" t="str">
        <f t="shared" si="55"/>
        <v>Ownership of learning and assessment</v>
      </c>
      <c r="P143" s="17" t="str">
        <f t="shared" si="56"/>
        <v>Ownership of learning and assessment</v>
      </c>
      <c r="Q143" s="17" t="str">
        <f t="shared" si="57"/>
        <v>Ownership of learning and assessment</v>
      </c>
      <c r="R143" s="17" t="str">
        <f t="shared" si="58"/>
        <v>Ownership of learning and assessment</v>
      </c>
      <c r="S143" s="17" t="str">
        <f t="shared" si="59"/>
        <v>Ownership of learning and assessment</v>
      </c>
      <c r="T143" s="23"/>
      <c r="U143" s="17"/>
      <c r="V143" s="17"/>
      <c r="W143" s="18" t="str">
        <f t="shared" si="60"/>
        <v>&lt;concept id="1136" label="Stakeholder Engagement - connection from Assessment&amp;#xa;Ownership of learning and assessment&amp;#xa;1136"/&gt;</v>
      </c>
      <c r="X143" s="18" t="str">
        <f t="shared" ca="1" si="48"/>
        <v>&lt;concept-appearance id="1136" x="2880" y="3441" stylesheet-id="connection" background-color="252, 229, 205,255" /&gt;</v>
      </c>
      <c r="Y143" s="18">
        <f t="shared" ca="1" si="61"/>
        <v>2880</v>
      </c>
      <c r="Z143" s="18">
        <f t="shared" ca="1" si="62"/>
        <v>3441</v>
      </c>
      <c r="AA143" s="18">
        <f t="shared" si="49"/>
        <v>0</v>
      </c>
      <c r="AB143" s="18">
        <f t="shared" si="63"/>
        <v>0</v>
      </c>
      <c r="AC143" s="18">
        <f t="shared" si="50"/>
        <v>1</v>
      </c>
      <c r="AD143" s="18" t="str">
        <f t="shared" si="64"/>
        <v>252, 229, 205,255</v>
      </c>
      <c r="AE143" s="18" t="str">
        <f t="shared" si="65"/>
        <v>&lt;connection id="link-1-1136" from-id="1136" to-id="1135"/&gt;</v>
      </c>
      <c r="AF143" s="18" t="str">
        <f t="shared" si="66"/>
        <v/>
      </c>
      <c r="AG143" s="18" t="str">
        <f t="shared" si="67"/>
        <v/>
      </c>
    </row>
    <row r="144" spans="1:33">
      <c r="A144" s="1" t="s">
        <v>410</v>
      </c>
      <c r="B144" s="21">
        <v>2</v>
      </c>
      <c r="C144" s="17" t="str">
        <f t="shared" si="47"/>
        <v>Stakeholder Engagement</v>
      </c>
      <c r="D144" s="21">
        <v>2</v>
      </c>
      <c r="E144" s="21" t="s">
        <v>317</v>
      </c>
      <c r="F144" s="21">
        <v>5</v>
      </c>
      <c r="G144" s="17" t="str">
        <f t="shared" si="51"/>
        <v>The adaptive school</v>
      </c>
      <c r="H144" s="22">
        <v>1135</v>
      </c>
      <c r="I144" s="23"/>
      <c r="J144" s="23"/>
      <c r="K144" s="17" t="s">
        <v>409</v>
      </c>
      <c r="L144" s="17" t="str">
        <f t="shared" si="52"/>
        <v>E-portfolio is a tool for our methodology&amp;#xa;Critical Action Research</v>
      </c>
      <c r="M144" s="17" t="str">
        <f t="shared" si="53"/>
        <v>E-portfolio is a tool for our methodology&amp;#xa;Critical Action Research</v>
      </c>
      <c r="N144" s="17" t="str">
        <f t="shared" si="54"/>
        <v>E-portfolio is a tool for our methodology&amp;#xa;Critical Action Research</v>
      </c>
      <c r="O144" s="17" t="str">
        <f t="shared" si="55"/>
        <v>E-portfolio is a tool for our methodology&amp;#xa;Critical Action Research</v>
      </c>
      <c r="P144" s="17" t="str">
        <f t="shared" si="56"/>
        <v>E-portfolio is a tool for our methodology&amp;#xa;Critical Action Research</v>
      </c>
      <c r="Q144" s="17" t="str">
        <f t="shared" si="57"/>
        <v>E-portfolio is a tool for our methodology&amp;#xa;Critical Action Research</v>
      </c>
      <c r="R144" s="17" t="str">
        <f t="shared" si="58"/>
        <v>E-portfolio is a tool for our methodology&amp;#xa;Critical Action Research</v>
      </c>
      <c r="S144" s="17" t="str">
        <f t="shared" si="59"/>
        <v>E-portfolio is a tool for our methodology&amp;#xa;Critical Action Research</v>
      </c>
      <c r="T144" s="23"/>
      <c r="U144" s="17"/>
      <c r="V144" s="17"/>
      <c r="W144" s="18" t="str">
        <f t="shared" si="60"/>
        <v>&lt;concept id="1137" label="Stakeholder Engagement - connection from The adaptive school&amp;#xa;E-portfolio is a tool for our methodology&amp;#xa;Critical Action Research&amp;#xa;1137"/&gt;</v>
      </c>
      <c r="X144" s="18" t="str">
        <f t="shared" ca="1" si="48"/>
        <v>&lt;concept-appearance id="1137" x="2875" y="3405" stylesheet-id="connection" background-color="234, 209, 220,255" /&gt;</v>
      </c>
      <c r="Y144" s="18">
        <f t="shared" ca="1" si="61"/>
        <v>2875</v>
      </c>
      <c r="Z144" s="18">
        <f t="shared" ca="1" si="62"/>
        <v>3405</v>
      </c>
      <c r="AA144" s="18">
        <f t="shared" si="49"/>
        <v>0</v>
      </c>
      <c r="AB144" s="18">
        <f t="shared" si="63"/>
        <v>0</v>
      </c>
      <c r="AC144" s="18">
        <f t="shared" si="50"/>
        <v>5</v>
      </c>
      <c r="AD144" s="18" t="str">
        <f t="shared" si="64"/>
        <v>234, 209, 220,255</v>
      </c>
      <c r="AE144" s="18" t="str">
        <f t="shared" si="65"/>
        <v>&lt;connection id="link-1-1137" from-id="1137" to-id="1135"/&gt;</v>
      </c>
      <c r="AF144" s="18" t="str">
        <f t="shared" si="66"/>
        <v/>
      </c>
      <c r="AG144" s="18" t="str">
        <f t="shared" si="67"/>
        <v/>
      </c>
    </row>
    <row r="145" spans="1:33">
      <c r="A145" s="1" t="s">
        <v>408</v>
      </c>
      <c r="B145" s="21">
        <v>2</v>
      </c>
      <c r="C145" s="17" t="str">
        <f t="shared" si="47"/>
        <v>Stakeholder Engagement</v>
      </c>
      <c r="D145" s="21">
        <v>1</v>
      </c>
      <c r="E145" s="21" t="s">
        <v>49</v>
      </c>
      <c r="F145" s="21"/>
      <c r="G145" s="17" t="str">
        <f t="shared" si="51"/>
        <v/>
      </c>
      <c r="H145" s="22">
        <v>1100</v>
      </c>
      <c r="I145" s="23"/>
      <c r="J145" s="23"/>
      <c r="K145" s="17" t="s">
        <v>407</v>
      </c>
      <c r="L145" s="17" t="str">
        <f t="shared" si="52"/>
        <v>3. Increase teacher-led professional&amp;#xa;development</v>
      </c>
      <c r="M145" s="17" t="str">
        <f t="shared" si="53"/>
        <v>3. Increase teacher-led professional&amp;#xa;development</v>
      </c>
      <c r="N145" s="17" t="str">
        <f t="shared" si="54"/>
        <v>3. Increase teacher-led professional&amp;#xa;development</v>
      </c>
      <c r="O145" s="17" t="str">
        <f t="shared" si="55"/>
        <v>3. Increase teacher-led professional&amp;#xa;development</v>
      </c>
      <c r="P145" s="17" t="str">
        <f t="shared" si="56"/>
        <v>3. Increase teacher-led professional&amp;#xa;development</v>
      </c>
      <c r="Q145" s="17" t="str">
        <f t="shared" si="57"/>
        <v>3. Increase teacher-led professional&amp;#xa;development</v>
      </c>
      <c r="R145" s="17" t="str">
        <f t="shared" si="58"/>
        <v>3. Increase teacher-led professional&amp;#xa;development</v>
      </c>
      <c r="S145" s="17" t="str">
        <f t="shared" si="59"/>
        <v>3. Increase teacher-led professional&amp;#xa;development</v>
      </c>
      <c r="T145" s="23" t="s">
        <v>4</v>
      </c>
      <c r="U145" s="17"/>
      <c r="V145" s="17"/>
      <c r="W145" s="18" t="str">
        <f t="shared" si="60"/>
        <v>&lt;concept id="1138" label="Stakeholder Engagement - solution&amp;#xa;3. Increase teacher-led professional&amp;#xa;development&amp;#xa;1138"/&gt;</v>
      </c>
      <c r="X145" s="18" t="str">
        <f t="shared" ca="1" si="48"/>
        <v>&lt;concept-appearance id="1138" x="2799" y="3213" stylesheet-id="solution" background-color="244, 204, 205,255" /&gt;</v>
      </c>
      <c r="Y145" s="18">
        <f t="shared" ca="1" si="61"/>
        <v>2799</v>
      </c>
      <c r="Z145" s="18">
        <f t="shared" ca="1" si="62"/>
        <v>3213</v>
      </c>
      <c r="AA145" s="18">
        <f t="shared" si="49"/>
        <v>3</v>
      </c>
      <c r="AB145" s="18">
        <f t="shared" si="63"/>
        <v>1</v>
      </c>
      <c r="AC145" s="18">
        <f t="shared" si="50"/>
        <v>2</v>
      </c>
      <c r="AD145" s="18" t="str">
        <f t="shared" si="64"/>
        <v>244, 204, 205,255</v>
      </c>
      <c r="AE145" s="18" t="str">
        <f t="shared" si="65"/>
        <v>&lt;connection id="link-1-1138" from-id="1138" to-id="1100"/&gt;</v>
      </c>
      <c r="AF145" s="18" t="str">
        <f t="shared" si="66"/>
        <v/>
      </c>
      <c r="AG145" s="18" t="str">
        <f t="shared" si="67"/>
        <v/>
      </c>
    </row>
    <row r="146" spans="1:33">
      <c r="A146" s="1" t="s">
        <v>406</v>
      </c>
      <c r="B146" s="21">
        <v>2</v>
      </c>
      <c r="C146" s="17" t="str">
        <f t="shared" si="47"/>
        <v>Stakeholder Engagement</v>
      </c>
      <c r="D146" s="21">
        <v>3</v>
      </c>
      <c r="E146" s="21" t="s">
        <v>317</v>
      </c>
      <c r="F146" s="21">
        <v>4</v>
      </c>
      <c r="G146" s="17" t="str">
        <f t="shared" si="51"/>
        <v>The creative learning environment</v>
      </c>
      <c r="H146" s="22">
        <v>1138</v>
      </c>
      <c r="I146" s="23"/>
      <c r="J146" s="23"/>
      <c r="K146" s="17" t="s">
        <v>405</v>
      </c>
      <c r="L146" s="17" t="str">
        <f t="shared" si="52"/>
        <v>Links to a resource action of table&amp;#xa;4</v>
      </c>
      <c r="M146" s="17" t="str">
        <f t="shared" si="53"/>
        <v>Links to a resource action of table&amp;#xa;4</v>
      </c>
      <c r="N146" s="17" t="str">
        <f t="shared" si="54"/>
        <v>Links to a resource action of table&amp;#xa;4</v>
      </c>
      <c r="O146" s="17" t="str">
        <f t="shared" si="55"/>
        <v>Links to a resource action of table&amp;#xa;4</v>
      </c>
      <c r="P146" s="17" t="str">
        <f t="shared" si="56"/>
        <v>Links to a resource action of table&amp;#xa;4</v>
      </c>
      <c r="Q146" s="17" t="str">
        <f t="shared" si="57"/>
        <v>Links to a resource action of table&amp;#xa;4</v>
      </c>
      <c r="R146" s="17" t="str">
        <f t="shared" si="58"/>
        <v>Links to a resource action of table&amp;#xa;4</v>
      </c>
      <c r="S146" s="17" t="str">
        <f t="shared" si="59"/>
        <v>Links to a resource action of table&amp;#xa;4</v>
      </c>
      <c r="T146" s="23"/>
      <c r="U146" s="17"/>
      <c r="V146" s="17"/>
      <c r="W146" s="18" t="str">
        <f t="shared" si="60"/>
        <v>&lt;concept id="1139" label="Stakeholder Engagement - connection from The creative learning environment&amp;#xa;Links to a resource action of table&amp;#xa;4&amp;#xa;1139"/&gt;</v>
      </c>
      <c r="X146" s="18" t="str">
        <f t="shared" ca="1" si="48"/>
        <v>&lt;concept-appearance id="1139" x="2894" y="3285" stylesheet-id="connection" background-color="207, 226, 243,255" /&gt;</v>
      </c>
      <c r="Y146" s="18">
        <f t="shared" ca="1" si="61"/>
        <v>2894</v>
      </c>
      <c r="Z146" s="18">
        <f t="shared" ca="1" si="62"/>
        <v>3285</v>
      </c>
      <c r="AA146" s="18">
        <f t="shared" si="49"/>
        <v>0</v>
      </c>
      <c r="AB146" s="18">
        <f t="shared" si="63"/>
        <v>0</v>
      </c>
      <c r="AC146" s="18">
        <f t="shared" si="50"/>
        <v>4</v>
      </c>
      <c r="AD146" s="18" t="str">
        <f t="shared" si="64"/>
        <v>207, 226, 243,255</v>
      </c>
      <c r="AE146" s="18" t="str">
        <f t="shared" si="65"/>
        <v>&lt;connection id="link-1-1139" from-id="1139" to-id="1138"/&gt;</v>
      </c>
      <c r="AF146" s="18" t="str">
        <f t="shared" si="66"/>
        <v/>
      </c>
      <c r="AG146" s="18" t="str">
        <f t="shared" si="67"/>
        <v/>
      </c>
    </row>
    <row r="147" spans="1:33">
      <c r="A147" s="1" t="s">
        <v>404</v>
      </c>
      <c r="B147" s="21">
        <v>2</v>
      </c>
      <c r="C147" s="17" t="str">
        <f t="shared" si="47"/>
        <v>Stakeholder Engagement</v>
      </c>
      <c r="D147" s="21">
        <v>2</v>
      </c>
      <c r="E147" s="21" t="s">
        <v>317</v>
      </c>
      <c r="F147" s="21">
        <v>3</v>
      </c>
      <c r="G147" s="17" t="str">
        <f t="shared" si="51"/>
        <v>Learning to be a changemaker</v>
      </c>
      <c r="H147" s="22">
        <v>1138</v>
      </c>
      <c r="I147" s="23"/>
      <c r="J147" s="23"/>
      <c r="K147" s="17" t="s">
        <v>403</v>
      </c>
      <c r="L147" s="17" t="str">
        <f t="shared" si="52"/>
        <v>Developing pedagogy</v>
      </c>
      <c r="M147" s="17" t="str">
        <f t="shared" si="53"/>
        <v>Developing pedagogy</v>
      </c>
      <c r="N147" s="17" t="str">
        <f t="shared" si="54"/>
        <v>Developing pedagogy</v>
      </c>
      <c r="O147" s="17" t="str">
        <f t="shared" si="55"/>
        <v>Developing pedagogy</v>
      </c>
      <c r="P147" s="17" t="str">
        <f t="shared" si="56"/>
        <v>Developing pedagogy</v>
      </c>
      <c r="Q147" s="17" t="str">
        <f t="shared" si="57"/>
        <v>Developing pedagogy</v>
      </c>
      <c r="R147" s="17" t="str">
        <f t="shared" si="58"/>
        <v>Developing pedagogy</v>
      </c>
      <c r="S147" s="17" t="str">
        <f t="shared" si="59"/>
        <v>Developing pedagogy</v>
      </c>
      <c r="T147" s="23"/>
      <c r="U147" s="17"/>
      <c r="V147" s="17"/>
      <c r="W147" s="18" t="str">
        <f t="shared" si="60"/>
        <v>&lt;concept id="1140" label="Stakeholder Engagement - connection from Learning to be a changemaker&amp;#xa;Developing pedagogy&amp;#xa;1140"/&gt;</v>
      </c>
      <c r="X147" s="18" t="str">
        <f t="shared" ca="1" si="48"/>
        <v>&lt;concept-appearance id="1140" x="2889" y="3292" stylesheet-id="connection" background-color="217, 234, 211,255" /&gt;</v>
      </c>
      <c r="Y147" s="18">
        <f t="shared" ca="1" si="61"/>
        <v>2889</v>
      </c>
      <c r="Z147" s="18">
        <f t="shared" ca="1" si="62"/>
        <v>3292</v>
      </c>
      <c r="AA147" s="18">
        <f t="shared" si="49"/>
        <v>0</v>
      </c>
      <c r="AB147" s="18">
        <f t="shared" si="63"/>
        <v>0</v>
      </c>
      <c r="AC147" s="18">
        <f t="shared" si="50"/>
        <v>3</v>
      </c>
      <c r="AD147" s="18" t="str">
        <f t="shared" si="64"/>
        <v>217, 234, 211,255</v>
      </c>
      <c r="AE147" s="18" t="str">
        <f t="shared" si="65"/>
        <v>&lt;connection id="link-1-1140" from-id="1140" to-id="1138"/&gt;</v>
      </c>
      <c r="AF147" s="18" t="str">
        <f t="shared" si="66"/>
        <v/>
      </c>
      <c r="AG147" s="18" t="str">
        <f t="shared" si="67"/>
        <v/>
      </c>
    </row>
    <row r="148" spans="1:33">
      <c r="A148" s="1" t="s">
        <v>402</v>
      </c>
      <c r="B148" s="21">
        <v>2</v>
      </c>
      <c r="C148" s="17" t="str">
        <f t="shared" si="47"/>
        <v>Stakeholder Engagement</v>
      </c>
      <c r="D148" s="21">
        <v>2</v>
      </c>
      <c r="E148" s="21" t="s">
        <v>317</v>
      </c>
      <c r="F148" s="21">
        <v>4</v>
      </c>
      <c r="G148" s="17" t="str">
        <f t="shared" si="51"/>
        <v>The creative learning environment</v>
      </c>
      <c r="H148" s="22">
        <v>1138</v>
      </c>
      <c r="I148" s="23"/>
      <c r="J148" s="23"/>
      <c r="K148" s="17" t="s">
        <v>687</v>
      </c>
      <c r="L148" s="17" t="str">
        <f t="shared" si="52"/>
        <v>Teachers&amp;apos; digital literacy&amp;#xa;(to match the childrens&amp;apos; at least)</v>
      </c>
      <c r="M148" s="17" t="str">
        <f t="shared" si="53"/>
        <v>Teachers&amp;apos; digital literacy&amp;#xa;(to match the childrens&amp;apos; at&amp;#xa;least)</v>
      </c>
      <c r="N148" s="17" t="str">
        <f t="shared" si="54"/>
        <v>Teachers&amp;apos; digital literacy&amp;#xa;(to match the childrens&amp;apos; at&amp;#xa;least)</v>
      </c>
      <c r="O148" s="17" t="str">
        <f t="shared" si="55"/>
        <v>Teachers&amp;apos; digital literacy&amp;#xa;(to match the childrens&amp;apos; at&amp;#xa;least)</v>
      </c>
      <c r="P148" s="17" t="str">
        <f t="shared" si="56"/>
        <v>Teachers&amp;apos; digital literacy&amp;#xa;(to match the childrens&amp;apos; at&amp;#xa;least)</v>
      </c>
      <c r="Q148" s="17" t="str">
        <f t="shared" si="57"/>
        <v>Teachers&amp;apos; digital literacy&amp;#xa;(to match the childrens&amp;apos; at&amp;#xa;least)</v>
      </c>
      <c r="R148" s="17" t="str">
        <f t="shared" si="58"/>
        <v>Teachers&amp;apos; digital literacy&amp;#xa;(to match the childrens&amp;apos; at&amp;#xa;least)</v>
      </c>
      <c r="S148" s="17" t="str">
        <f t="shared" si="59"/>
        <v>Teachers&amp;apos; digital literacy&amp;#xa;(to match the childrens&amp;apos; at&amp;#xa;least)</v>
      </c>
      <c r="T148" s="23"/>
      <c r="U148" s="17"/>
      <c r="V148" s="17"/>
      <c r="W148" s="18" t="str">
        <f t="shared" si="60"/>
        <v>&lt;concept id="1141" label="Stakeholder Engagement - connection from The creative learning environment&amp;#xa;Teachers&amp;apos; digital literacy&amp;#xa;(to match the childrens&amp;apos; at&amp;#xa;least)&amp;#xa;1141"/&gt;</v>
      </c>
      <c r="X148" s="18" t="str">
        <f t="shared" ca="1" si="48"/>
        <v>&lt;concept-appearance id="1141" x="2882" y="3290" stylesheet-id="connection" background-color="207, 226, 243,255" /&gt;</v>
      </c>
      <c r="Y148" s="18">
        <f t="shared" ca="1" si="61"/>
        <v>2882</v>
      </c>
      <c r="Z148" s="18">
        <f t="shared" ca="1" si="62"/>
        <v>3290</v>
      </c>
      <c r="AA148" s="18">
        <f t="shared" si="49"/>
        <v>0</v>
      </c>
      <c r="AB148" s="18">
        <f t="shared" si="63"/>
        <v>0</v>
      </c>
      <c r="AC148" s="18">
        <f t="shared" si="50"/>
        <v>4</v>
      </c>
      <c r="AD148" s="18" t="str">
        <f t="shared" si="64"/>
        <v>207, 226, 243,255</v>
      </c>
      <c r="AE148" s="18" t="str">
        <f t="shared" si="65"/>
        <v>&lt;connection id="link-1-1141" from-id="1141" to-id="1138"/&gt;</v>
      </c>
      <c r="AF148" s="18" t="str">
        <f t="shared" si="66"/>
        <v/>
      </c>
      <c r="AG148" s="18" t="str">
        <f t="shared" si="67"/>
        <v/>
      </c>
    </row>
    <row r="149" spans="1:33">
      <c r="A149" s="1" t="s">
        <v>401</v>
      </c>
      <c r="B149" s="21">
        <v>2</v>
      </c>
      <c r="C149" s="17" t="str">
        <f t="shared" si="47"/>
        <v>Stakeholder Engagement</v>
      </c>
      <c r="D149" s="21">
        <v>3</v>
      </c>
      <c r="E149" s="21" t="s">
        <v>317</v>
      </c>
      <c r="F149" s="21">
        <v>5</v>
      </c>
      <c r="G149" s="17" t="str">
        <f t="shared" si="51"/>
        <v>The adaptive school</v>
      </c>
      <c r="H149" s="22">
        <v>1133</v>
      </c>
      <c r="I149" s="23"/>
      <c r="J149" s="23"/>
      <c r="K149" s="17" t="s">
        <v>400</v>
      </c>
      <c r="L149" s="17" t="str">
        <f t="shared" si="52"/>
        <v>Included in our S6</v>
      </c>
      <c r="M149" s="17" t="str">
        <f t="shared" si="53"/>
        <v>Included in our S6</v>
      </c>
      <c r="N149" s="17" t="str">
        <f t="shared" si="54"/>
        <v>Included in our S6</v>
      </c>
      <c r="O149" s="17" t="str">
        <f t="shared" si="55"/>
        <v>Included in our S6</v>
      </c>
      <c r="P149" s="17" t="str">
        <f t="shared" si="56"/>
        <v>Included in our S6</v>
      </c>
      <c r="Q149" s="17" t="str">
        <f t="shared" si="57"/>
        <v>Included in our S6</v>
      </c>
      <c r="R149" s="17" t="str">
        <f t="shared" si="58"/>
        <v>Included in our S6</v>
      </c>
      <c r="S149" s="17" t="str">
        <f t="shared" si="59"/>
        <v>Included in our S6</v>
      </c>
      <c r="T149" s="23"/>
      <c r="U149" s="17"/>
      <c r="V149" s="17"/>
      <c r="W149" s="18" t="str">
        <f t="shared" si="60"/>
        <v>&lt;concept id="1142" label="Stakeholder Engagement - connection from The adaptive school&amp;#xa;Included in our S6&amp;#xa;1142"/&gt;</v>
      </c>
      <c r="X149" s="18" t="str">
        <f t="shared" ca="1" si="48"/>
        <v>&lt;concept-appearance id="1142" x="7163" y="3377" stylesheet-id="connection" background-color="234, 209, 220,255" /&gt;</v>
      </c>
      <c r="Y149" s="18">
        <f t="shared" ca="1" si="61"/>
        <v>7163</v>
      </c>
      <c r="Z149" s="18">
        <f t="shared" ca="1" si="62"/>
        <v>3377</v>
      </c>
      <c r="AA149" s="18">
        <f t="shared" si="49"/>
        <v>0</v>
      </c>
      <c r="AB149" s="18">
        <f t="shared" si="63"/>
        <v>0</v>
      </c>
      <c r="AC149" s="18">
        <f t="shared" si="50"/>
        <v>5</v>
      </c>
      <c r="AD149" s="18" t="str">
        <f t="shared" si="64"/>
        <v>234, 209, 220,255</v>
      </c>
      <c r="AE149" s="18" t="str">
        <f t="shared" si="65"/>
        <v>&lt;connection id="link-1-1142" from-id="1142" to-id="1133"/&gt;</v>
      </c>
      <c r="AF149" s="18" t="str">
        <f t="shared" si="66"/>
        <v/>
      </c>
      <c r="AG149" s="18" t="str">
        <f t="shared" si="67"/>
        <v/>
      </c>
    </row>
    <row r="150" spans="1:33">
      <c r="A150" s="1" t="s">
        <v>399</v>
      </c>
      <c r="B150" s="21">
        <v>2</v>
      </c>
      <c r="C150" s="17" t="str">
        <f t="shared" si="47"/>
        <v>Stakeholder Engagement</v>
      </c>
      <c r="D150" s="21">
        <v>3</v>
      </c>
      <c r="E150" s="21" t="s">
        <v>317</v>
      </c>
      <c r="F150" s="21">
        <v>4</v>
      </c>
      <c r="G150" s="17" t="str">
        <f t="shared" si="51"/>
        <v>The creative learning environment</v>
      </c>
      <c r="H150" s="22">
        <v>1135</v>
      </c>
      <c r="I150" s="23"/>
      <c r="J150" s="23"/>
      <c r="K150" s="17" t="s">
        <v>398</v>
      </c>
      <c r="L150" s="17" t="str">
        <f t="shared" si="52"/>
        <v>We need this! We focus on personal&amp;#xa;goals</v>
      </c>
      <c r="M150" s="17" t="str">
        <f t="shared" si="53"/>
        <v>We need this! We focus on personal&amp;#xa;goals</v>
      </c>
      <c r="N150" s="17" t="str">
        <f t="shared" si="54"/>
        <v>We need this! We focus on personal&amp;#xa;goals</v>
      </c>
      <c r="O150" s="17" t="str">
        <f t="shared" si="55"/>
        <v>We need this! We focus on personal&amp;#xa;goals</v>
      </c>
      <c r="P150" s="17" t="str">
        <f t="shared" si="56"/>
        <v>We need this! We focus on personal&amp;#xa;goals</v>
      </c>
      <c r="Q150" s="17" t="str">
        <f t="shared" si="57"/>
        <v>We need this! We focus on personal&amp;#xa;goals</v>
      </c>
      <c r="R150" s="17" t="str">
        <f t="shared" si="58"/>
        <v>We need this! We focus on personal&amp;#xa;goals</v>
      </c>
      <c r="S150" s="17" t="str">
        <f t="shared" si="59"/>
        <v>We need this! We focus on personal&amp;#xa;goals</v>
      </c>
      <c r="T150" s="23"/>
      <c r="U150" s="17"/>
      <c r="V150" s="17"/>
      <c r="W150" s="18" t="str">
        <f t="shared" si="60"/>
        <v>&lt;concept id="1143" label="Stakeholder Engagement - connection from The creative learning environment&amp;#xa;We need this! We focus on personal&amp;#xa;goals&amp;#xa;1143"/&gt;</v>
      </c>
      <c r="X150" s="18" t="str">
        <f t="shared" ca="1" si="48"/>
        <v>&lt;concept-appearance id="1143" x="2869" y="3398" stylesheet-id="connection" background-color="207, 226, 243,255" /&gt;</v>
      </c>
      <c r="Y150" s="18">
        <f t="shared" ca="1" si="61"/>
        <v>2869</v>
      </c>
      <c r="Z150" s="18">
        <f t="shared" ca="1" si="62"/>
        <v>3398</v>
      </c>
      <c r="AA150" s="18">
        <f t="shared" si="49"/>
        <v>0</v>
      </c>
      <c r="AB150" s="18">
        <f t="shared" si="63"/>
        <v>0</v>
      </c>
      <c r="AC150" s="18">
        <f t="shared" si="50"/>
        <v>4</v>
      </c>
      <c r="AD150" s="18" t="str">
        <f t="shared" si="64"/>
        <v>207, 226, 243,255</v>
      </c>
      <c r="AE150" s="18" t="str">
        <f t="shared" si="65"/>
        <v>&lt;connection id="link-1-1143" from-id="1143" to-id="1135"/&gt;</v>
      </c>
      <c r="AF150" s="18" t="str">
        <f t="shared" si="66"/>
        <v/>
      </c>
      <c r="AG150" s="18" t="str">
        <f t="shared" si="67"/>
        <v/>
      </c>
    </row>
    <row r="151" spans="1:33">
      <c r="A151" s="1" t="s">
        <v>397</v>
      </c>
      <c r="B151" s="21">
        <v>2</v>
      </c>
      <c r="C151" s="17" t="str">
        <f t="shared" si="47"/>
        <v>Stakeholder Engagement</v>
      </c>
      <c r="D151" s="21">
        <v>3</v>
      </c>
      <c r="E151" s="21" t="s">
        <v>317</v>
      </c>
      <c r="F151" s="21">
        <v>4</v>
      </c>
      <c r="G151" s="17" t="str">
        <f t="shared" si="51"/>
        <v>The creative learning environment</v>
      </c>
      <c r="H151" s="22">
        <v>1135</v>
      </c>
      <c r="I151" s="23"/>
      <c r="J151" s="23"/>
      <c r="K151" s="17" t="s">
        <v>396</v>
      </c>
      <c r="L151" s="17" t="str">
        <f t="shared" si="52"/>
        <v>Links to social network solution</v>
      </c>
      <c r="M151" s="17" t="str">
        <f t="shared" si="53"/>
        <v>Links to social network solution</v>
      </c>
      <c r="N151" s="17" t="str">
        <f t="shared" si="54"/>
        <v>Links to social network solution</v>
      </c>
      <c r="O151" s="17" t="str">
        <f t="shared" si="55"/>
        <v>Links to social network solution</v>
      </c>
      <c r="P151" s="17" t="str">
        <f t="shared" si="56"/>
        <v>Links to social network solution</v>
      </c>
      <c r="Q151" s="17" t="str">
        <f t="shared" si="57"/>
        <v>Links to social network solution</v>
      </c>
      <c r="R151" s="17" t="str">
        <f t="shared" si="58"/>
        <v>Links to social network solution</v>
      </c>
      <c r="S151" s="17" t="str">
        <f t="shared" si="59"/>
        <v>Links to social network solution</v>
      </c>
      <c r="T151" s="23"/>
      <c r="U151" s="17"/>
      <c r="V151" s="17"/>
      <c r="W151" s="18" t="str">
        <f t="shared" si="60"/>
        <v>&lt;concept id="1144" label="Stakeholder Engagement - connection from The creative learning environment&amp;#xa;Links to social network solution&amp;#xa;1144"/&gt;</v>
      </c>
      <c r="X151" s="18" t="str">
        <f t="shared" ca="1" si="48"/>
        <v>&lt;concept-appearance id="1144" x="2859" y="3413" stylesheet-id="connection" background-color="207, 226, 243,255" /&gt;</v>
      </c>
      <c r="Y151" s="18">
        <f t="shared" ca="1" si="61"/>
        <v>2859</v>
      </c>
      <c r="Z151" s="18">
        <f t="shared" ca="1" si="62"/>
        <v>3413</v>
      </c>
      <c r="AA151" s="18">
        <f t="shared" si="49"/>
        <v>0</v>
      </c>
      <c r="AB151" s="18">
        <f t="shared" si="63"/>
        <v>0</v>
      </c>
      <c r="AC151" s="18">
        <f t="shared" si="50"/>
        <v>4</v>
      </c>
      <c r="AD151" s="18" t="str">
        <f t="shared" si="64"/>
        <v>207, 226, 243,255</v>
      </c>
      <c r="AE151" s="18" t="str">
        <f t="shared" si="65"/>
        <v>&lt;connection id="link-1-1144" from-id="1144" to-id="1135"/&gt;</v>
      </c>
      <c r="AF151" s="18" t="str">
        <f t="shared" si="66"/>
        <v/>
      </c>
      <c r="AG151" s="18" t="str">
        <f t="shared" si="67"/>
        <v/>
      </c>
    </row>
    <row r="152" spans="1:33">
      <c r="A152" s="1" t="s">
        <v>395</v>
      </c>
      <c r="B152" s="21">
        <v>2</v>
      </c>
      <c r="C152" s="17" t="str">
        <f t="shared" si="47"/>
        <v>Stakeholder Engagement</v>
      </c>
      <c r="D152" s="21">
        <v>3</v>
      </c>
      <c r="E152" s="21" t="s">
        <v>317</v>
      </c>
      <c r="F152" s="21">
        <v>5</v>
      </c>
      <c r="G152" s="17" t="str">
        <f t="shared" si="51"/>
        <v>The adaptive school</v>
      </c>
      <c r="H152" s="22">
        <v>1138</v>
      </c>
      <c r="I152" s="23"/>
      <c r="J152" s="23"/>
      <c r="K152" s="17" t="s">
        <v>394</v>
      </c>
      <c r="L152" s="17" t="str">
        <f t="shared" si="52"/>
        <v>Like our S5</v>
      </c>
      <c r="M152" s="17" t="str">
        <f t="shared" si="53"/>
        <v>Like our S5</v>
      </c>
      <c r="N152" s="17" t="str">
        <f t="shared" si="54"/>
        <v>Like our S5</v>
      </c>
      <c r="O152" s="17" t="str">
        <f t="shared" si="55"/>
        <v>Like our S5</v>
      </c>
      <c r="P152" s="17" t="str">
        <f t="shared" si="56"/>
        <v>Like our S5</v>
      </c>
      <c r="Q152" s="17" t="str">
        <f t="shared" si="57"/>
        <v>Like our S5</v>
      </c>
      <c r="R152" s="17" t="str">
        <f t="shared" si="58"/>
        <v>Like our S5</v>
      </c>
      <c r="S152" s="17" t="str">
        <f t="shared" si="59"/>
        <v>Like our S5</v>
      </c>
      <c r="T152" s="23"/>
      <c r="U152" s="17"/>
      <c r="V152" s="17"/>
      <c r="W152" s="18" t="str">
        <f t="shared" si="60"/>
        <v>&lt;concept id="1145" label="Stakeholder Engagement - connection from The adaptive school&amp;#xa;Like our S5&amp;#xa;1145"/&gt;</v>
      </c>
      <c r="X152" s="18" t="str">
        <f t="shared" ca="1" si="48"/>
        <v>&lt;concept-appearance id="1145" x="2874" y="3317" stylesheet-id="connection" background-color="234, 209, 220,255" /&gt;</v>
      </c>
      <c r="Y152" s="18">
        <f t="shared" ca="1" si="61"/>
        <v>2874</v>
      </c>
      <c r="Z152" s="18">
        <f t="shared" ca="1" si="62"/>
        <v>3317</v>
      </c>
      <c r="AA152" s="18">
        <f t="shared" si="49"/>
        <v>0</v>
      </c>
      <c r="AB152" s="18">
        <f t="shared" si="63"/>
        <v>0</v>
      </c>
      <c r="AC152" s="18">
        <f t="shared" si="50"/>
        <v>5</v>
      </c>
      <c r="AD152" s="18" t="str">
        <f t="shared" si="64"/>
        <v>234, 209, 220,255</v>
      </c>
      <c r="AE152" s="18" t="str">
        <f t="shared" si="65"/>
        <v>&lt;connection id="link-1-1145" from-id="1145" to-id="1138"/&gt;</v>
      </c>
      <c r="AF152" s="18" t="str">
        <f t="shared" si="66"/>
        <v/>
      </c>
      <c r="AG152" s="18" t="str">
        <f t="shared" si="67"/>
        <v/>
      </c>
    </row>
    <row r="153" spans="1:33">
      <c r="A153" s="1" t="s">
        <v>393</v>
      </c>
      <c r="B153" s="21">
        <v>2</v>
      </c>
      <c r="C153" s="17" t="str">
        <f t="shared" si="47"/>
        <v>Stakeholder Engagement</v>
      </c>
      <c r="D153" s="21">
        <v>3</v>
      </c>
      <c r="E153" s="21" t="s">
        <v>317</v>
      </c>
      <c r="F153" s="21">
        <v>5</v>
      </c>
      <c r="G153" s="17" t="str">
        <f t="shared" si="51"/>
        <v>The adaptive school</v>
      </c>
      <c r="H153" s="22">
        <v>1138</v>
      </c>
      <c r="I153" s="23"/>
      <c r="J153" s="23"/>
      <c r="K153" s="17" t="s">
        <v>392</v>
      </c>
      <c r="L153" s="17" t="str">
        <f t="shared" si="52"/>
        <v>Like our S4</v>
      </c>
      <c r="M153" s="17" t="str">
        <f t="shared" si="53"/>
        <v>Like our S4</v>
      </c>
      <c r="N153" s="17" t="str">
        <f t="shared" si="54"/>
        <v>Like our S4</v>
      </c>
      <c r="O153" s="17" t="str">
        <f t="shared" si="55"/>
        <v>Like our S4</v>
      </c>
      <c r="P153" s="17" t="str">
        <f t="shared" si="56"/>
        <v>Like our S4</v>
      </c>
      <c r="Q153" s="17" t="str">
        <f t="shared" si="57"/>
        <v>Like our S4</v>
      </c>
      <c r="R153" s="17" t="str">
        <f t="shared" si="58"/>
        <v>Like our S4</v>
      </c>
      <c r="S153" s="17" t="str">
        <f t="shared" si="59"/>
        <v>Like our S4</v>
      </c>
      <c r="T153" s="23"/>
      <c r="U153" s="17"/>
      <c r="V153" s="17"/>
      <c r="W153" s="18" t="str">
        <f t="shared" si="60"/>
        <v>&lt;concept id="1146" label="Stakeholder Engagement - connection from The adaptive school&amp;#xa;Like our S4&amp;#xa;1146"/&gt;</v>
      </c>
      <c r="X153" s="18" t="str">
        <f t="shared" ca="1" si="48"/>
        <v>&lt;concept-appearance id="1146" x="2886" y="3278" stylesheet-id="connection" background-color="234, 209, 220,255" /&gt;</v>
      </c>
      <c r="Y153" s="18">
        <f t="shared" ca="1" si="61"/>
        <v>2886</v>
      </c>
      <c r="Z153" s="18">
        <f t="shared" ca="1" si="62"/>
        <v>3278</v>
      </c>
      <c r="AA153" s="18">
        <f t="shared" si="49"/>
        <v>0</v>
      </c>
      <c r="AB153" s="18">
        <f t="shared" si="63"/>
        <v>0</v>
      </c>
      <c r="AC153" s="18">
        <f t="shared" si="50"/>
        <v>5</v>
      </c>
      <c r="AD153" s="18" t="str">
        <f t="shared" si="64"/>
        <v>234, 209, 220,255</v>
      </c>
      <c r="AE153" s="18" t="str">
        <f t="shared" si="65"/>
        <v>&lt;connection id="link-1-1146" from-id="1146" to-id="1138"/&gt;</v>
      </c>
      <c r="AF153" s="18" t="str">
        <f t="shared" si="66"/>
        <v/>
      </c>
      <c r="AG153" s="18" t="str">
        <f t="shared" si="67"/>
        <v/>
      </c>
    </row>
    <row r="154" spans="1:33">
      <c r="A154" s="1" t="s">
        <v>391</v>
      </c>
      <c r="B154" s="21">
        <v>2</v>
      </c>
      <c r="C154" s="17" t="str">
        <f t="shared" si="47"/>
        <v>Stakeholder Engagement</v>
      </c>
      <c r="D154" s="21">
        <v>3</v>
      </c>
      <c r="E154" s="21" t="s">
        <v>317</v>
      </c>
      <c r="F154" s="21">
        <v>1</v>
      </c>
      <c r="G154" s="17" t="str">
        <f t="shared" si="51"/>
        <v>Assessment</v>
      </c>
      <c r="H154" s="22">
        <v>1138</v>
      </c>
      <c r="I154" s="23"/>
      <c r="J154" s="23"/>
      <c r="K154" s="17" t="s">
        <v>675</v>
      </c>
      <c r="L154" s="17" t="str">
        <f t="shared" si="52"/>
        <v>Teacher &amp;quot;training&amp;quot; online&amp;#xa;/ mobile courses (technology)</v>
      </c>
      <c r="M154" s="17" t="str">
        <f t="shared" si="53"/>
        <v>Teacher &amp;quot;training&amp;quot; online&amp;#xa;/ mobile courses (technology)</v>
      </c>
      <c r="N154" s="17" t="str">
        <f t="shared" si="54"/>
        <v>Teacher &amp;quot;training&amp;quot; online&amp;#xa;/ mobile courses (technology)</v>
      </c>
      <c r="O154" s="17" t="str">
        <f t="shared" si="55"/>
        <v>Teacher &amp;quot;training&amp;quot; online&amp;#xa;/ mobile courses (technology)</v>
      </c>
      <c r="P154" s="17" t="str">
        <f t="shared" si="56"/>
        <v>Teacher &amp;quot;training&amp;quot; online&amp;#xa;/ mobile courses (technology)</v>
      </c>
      <c r="Q154" s="17" t="str">
        <f t="shared" si="57"/>
        <v>Teacher &amp;quot;training&amp;quot; online&amp;#xa;/ mobile courses (technology)</v>
      </c>
      <c r="R154" s="17" t="str">
        <f t="shared" si="58"/>
        <v>Teacher &amp;quot;training&amp;quot; online&amp;#xa;/ mobile courses (technology)</v>
      </c>
      <c r="S154" s="17" t="str">
        <f t="shared" si="59"/>
        <v>Teacher &amp;quot;training&amp;quot; online&amp;#xa;/ mobile courses (technology)</v>
      </c>
      <c r="T154" s="23"/>
      <c r="U154" s="17"/>
      <c r="V154" s="17"/>
      <c r="W154" s="18" t="str">
        <f t="shared" si="60"/>
        <v>&lt;concept id="1147" label="Stakeholder Engagement - connection from Assessment&amp;#xa;Teacher &amp;quot;training&amp;quot; online&amp;#xa;/ mobile courses (technology)&amp;#xa;1147"/&gt;</v>
      </c>
      <c r="X154" s="18" t="str">
        <f t="shared" ca="1" si="48"/>
        <v>&lt;concept-appearance id="1147" x="2874" y="3304" stylesheet-id="connection" background-color="252, 229, 205,255" /&gt;</v>
      </c>
      <c r="Y154" s="18">
        <f t="shared" ca="1" si="61"/>
        <v>2874</v>
      </c>
      <c r="Z154" s="18">
        <f t="shared" ca="1" si="62"/>
        <v>3304</v>
      </c>
      <c r="AA154" s="18">
        <f t="shared" si="49"/>
        <v>0</v>
      </c>
      <c r="AB154" s="18">
        <f t="shared" si="63"/>
        <v>0</v>
      </c>
      <c r="AC154" s="18">
        <f t="shared" si="50"/>
        <v>1</v>
      </c>
      <c r="AD154" s="18" t="str">
        <f t="shared" si="64"/>
        <v>252, 229, 205,255</v>
      </c>
      <c r="AE154" s="18" t="str">
        <f t="shared" si="65"/>
        <v>&lt;connection id="link-1-1147" from-id="1147" to-id="1138"/&gt;</v>
      </c>
      <c r="AF154" s="18" t="str">
        <f t="shared" si="66"/>
        <v/>
      </c>
      <c r="AG154" s="18" t="str">
        <f t="shared" si="67"/>
        <v/>
      </c>
    </row>
    <row r="155" spans="1:33">
      <c r="A155" s="1" t="s">
        <v>390</v>
      </c>
      <c r="B155" s="21">
        <v>2</v>
      </c>
      <c r="C155" s="17" t="str">
        <f t="shared" si="47"/>
        <v>Stakeholder Engagement</v>
      </c>
      <c r="D155" s="21">
        <v>3</v>
      </c>
      <c r="E155" s="21" t="s">
        <v>317</v>
      </c>
      <c r="F155" s="21">
        <v>3</v>
      </c>
      <c r="G155" s="17" t="str">
        <f t="shared" si="51"/>
        <v>Learning to be a changemaker</v>
      </c>
      <c r="H155" s="22">
        <v>1138</v>
      </c>
      <c r="I155" s="23"/>
      <c r="J155" s="23"/>
      <c r="K155" s="17" t="s">
        <v>389</v>
      </c>
      <c r="L155" s="17" t="str">
        <f t="shared" si="52"/>
        <v>Professional development</v>
      </c>
      <c r="M155" s="17" t="str">
        <f t="shared" si="53"/>
        <v>Professional development</v>
      </c>
      <c r="N155" s="17" t="str">
        <f t="shared" si="54"/>
        <v>Professional development</v>
      </c>
      <c r="O155" s="17" t="str">
        <f t="shared" si="55"/>
        <v>Professional development</v>
      </c>
      <c r="P155" s="17" t="str">
        <f t="shared" si="56"/>
        <v>Professional development</v>
      </c>
      <c r="Q155" s="17" t="str">
        <f t="shared" si="57"/>
        <v>Professional development</v>
      </c>
      <c r="R155" s="17" t="str">
        <f t="shared" si="58"/>
        <v>Professional development</v>
      </c>
      <c r="S155" s="17" t="str">
        <f t="shared" si="59"/>
        <v>Professional development</v>
      </c>
      <c r="T155" s="23"/>
      <c r="U155" s="17"/>
      <c r="V155" s="17"/>
      <c r="W155" s="18" t="str">
        <f t="shared" si="60"/>
        <v>&lt;concept id="1148" label="Stakeholder Engagement - connection from Learning to be a changemaker&amp;#xa;Professional development&amp;#xa;1148"/&gt;</v>
      </c>
      <c r="X155" s="18" t="str">
        <f t="shared" ca="1" si="48"/>
        <v>&lt;concept-appearance id="1148" x="2922" y="3336" stylesheet-id="connection" background-color="217, 234, 211,255" /&gt;</v>
      </c>
      <c r="Y155" s="18">
        <f t="shared" ca="1" si="61"/>
        <v>2922</v>
      </c>
      <c r="Z155" s="18">
        <f t="shared" ca="1" si="62"/>
        <v>3336</v>
      </c>
      <c r="AA155" s="18">
        <f t="shared" si="49"/>
        <v>0</v>
      </c>
      <c r="AB155" s="18">
        <f t="shared" si="63"/>
        <v>0</v>
      </c>
      <c r="AC155" s="18">
        <f t="shared" si="50"/>
        <v>3</v>
      </c>
      <c r="AD155" s="18" t="str">
        <f t="shared" si="64"/>
        <v>217, 234, 211,255</v>
      </c>
      <c r="AE155" s="18" t="str">
        <f t="shared" si="65"/>
        <v>&lt;connection id="link-1-1148" from-id="1148" to-id="1138"/&gt;</v>
      </c>
      <c r="AF155" s="18" t="str">
        <f t="shared" si="66"/>
        <v/>
      </c>
      <c r="AG155" s="18" t="str">
        <f t="shared" si="67"/>
        <v/>
      </c>
    </row>
    <row r="156" spans="1:33">
      <c r="A156" s="1" t="s">
        <v>388</v>
      </c>
      <c r="B156" s="21">
        <v>2</v>
      </c>
      <c r="C156" s="17" t="str">
        <f t="shared" si="47"/>
        <v>Stakeholder Engagement</v>
      </c>
      <c r="D156" s="21">
        <v>3</v>
      </c>
      <c r="E156" s="21" t="s">
        <v>317</v>
      </c>
      <c r="F156" s="21">
        <v>1</v>
      </c>
      <c r="G156" s="17" t="str">
        <f t="shared" si="51"/>
        <v>Assessment</v>
      </c>
      <c r="H156" s="22">
        <v>1135</v>
      </c>
      <c r="I156" s="23"/>
      <c r="J156" s="23"/>
      <c r="K156" s="17" t="s">
        <v>387</v>
      </c>
      <c r="L156" s="17" t="str">
        <f t="shared" si="52"/>
        <v>Assessment portfolio</v>
      </c>
      <c r="M156" s="17" t="str">
        <f t="shared" si="53"/>
        <v>Assessment portfolio</v>
      </c>
      <c r="N156" s="17" t="str">
        <f t="shared" si="54"/>
        <v>Assessment portfolio</v>
      </c>
      <c r="O156" s="17" t="str">
        <f t="shared" si="55"/>
        <v>Assessment portfolio</v>
      </c>
      <c r="P156" s="17" t="str">
        <f t="shared" si="56"/>
        <v>Assessment portfolio</v>
      </c>
      <c r="Q156" s="17" t="str">
        <f t="shared" si="57"/>
        <v>Assessment portfolio</v>
      </c>
      <c r="R156" s="17" t="str">
        <f t="shared" si="58"/>
        <v>Assessment portfolio</v>
      </c>
      <c r="S156" s="17" t="str">
        <f t="shared" si="59"/>
        <v>Assessment portfolio</v>
      </c>
      <c r="T156" s="23"/>
      <c r="U156" s="17"/>
      <c r="V156" s="17"/>
      <c r="W156" s="18" t="str">
        <f t="shared" si="60"/>
        <v>&lt;concept id="1149" label="Stakeholder Engagement - connection from Assessment&amp;#xa;Assessment portfolio&amp;#xa;1149"/&gt;</v>
      </c>
      <c r="X156" s="18" t="str">
        <f t="shared" ca="1" si="48"/>
        <v>&lt;concept-appearance id="1149" x="2846" y="3418" stylesheet-id="connection" background-color="252, 229, 205,255" /&gt;</v>
      </c>
      <c r="Y156" s="18">
        <f t="shared" ca="1" si="61"/>
        <v>2846</v>
      </c>
      <c r="Z156" s="18">
        <f t="shared" ca="1" si="62"/>
        <v>3418</v>
      </c>
      <c r="AA156" s="18">
        <f t="shared" si="49"/>
        <v>0</v>
      </c>
      <c r="AB156" s="18">
        <f t="shared" si="63"/>
        <v>0</v>
      </c>
      <c r="AC156" s="18">
        <f t="shared" si="50"/>
        <v>1</v>
      </c>
      <c r="AD156" s="18" t="str">
        <f t="shared" si="64"/>
        <v>252, 229, 205,255</v>
      </c>
      <c r="AE156" s="18" t="str">
        <f t="shared" si="65"/>
        <v>&lt;connection id="link-1-1149" from-id="1149" to-id="1135"/&gt;</v>
      </c>
      <c r="AF156" s="18" t="str">
        <f t="shared" si="66"/>
        <v/>
      </c>
      <c r="AG156" s="18" t="str">
        <f t="shared" si="67"/>
        <v/>
      </c>
    </row>
    <row r="157" spans="1:33">
      <c r="A157" s="1" t="s">
        <v>386</v>
      </c>
      <c r="B157" s="21">
        <v>2</v>
      </c>
      <c r="C157" s="17" t="str">
        <f t="shared" si="47"/>
        <v>Stakeholder Engagement</v>
      </c>
      <c r="D157" s="21">
        <v>2</v>
      </c>
      <c r="E157" s="21" t="s">
        <v>15</v>
      </c>
      <c r="F157" s="21"/>
      <c r="G157" s="17" t="str">
        <f t="shared" si="51"/>
        <v/>
      </c>
      <c r="H157" s="22">
        <v>1138</v>
      </c>
      <c r="I157" s="23"/>
      <c r="J157" s="23"/>
      <c r="K157" s="17" t="s">
        <v>385</v>
      </c>
      <c r="L157" s="17" t="str">
        <f t="shared" si="52"/>
        <v>Video streaming and social media</v>
      </c>
      <c r="M157" s="17" t="str">
        <f t="shared" si="53"/>
        <v>Video streaming and social media</v>
      </c>
      <c r="N157" s="17" t="str">
        <f t="shared" si="54"/>
        <v>Video streaming and social media</v>
      </c>
      <c r="O157" s="17" t="str">
        <f t="shared" si="55"/>
        <v>Video streaming and social media</v>
      </c>
      <c r="P157" s="17" t="str">
        <f t="shared" si="56"/>
        <v>Video streaming and social media</v>
      </c>
      <c r="Q157" s="17" t="str">
        <f t="shared" si="57"/>
        <v>Video streaming and social media</v>
      </c>
      <c r="R157" s="17" t="str">
        <f t="shared" si="58"/>
        <v>Video streaming and social media</v>
      </c>
      <c r="S157" s="17" t="str">
        <f t="shared" si="59"/>
        <v>Video streaming and social media</v>
      </c>
      <c r="T157" s="23" t="s">
        <v>4</v>
      </c>
      <c r="U157" s="17"/>
      <c r="V157" s="17"/>
      <c r="W157" s="18" t="str">
        <f t="shared" si="60"/>
        <v>&lt;concept id="1150" label="Stakeholder Engagement - technology&amp;#xa;Video streaming and social media&amp;#xa;1150"/&gt;</v>
      </c>
      <c r="X157" s="18" t="str">
        <f t="shared" ca="1" si="48"/>
        <v>&lt;concept-appearance id="1150" x="2670" y="4900" stylesheet-id="technology" background-color="244, 204, 205,255" /&gt;</v>
      </c>
      <c r="Y157" s="18">
        <f t="shared" ca="1" si="61"/>
        <v>2670</v>
      </c>
      <c r="Z157" s="18">
        <f t="shared" ca="1" si="62"/>
        <v>4900</v>
      </c>
      <c r="AA157" s="18">
        <f t="shared" si="49"/>
        <v>2</v>
      </c>
      <c r="AB157" s="18">
        <f t="shared" si="63"/>
        <v>1</v>
      </c>
      <c r="AC157" s="18">
        <f t="shared" si="50"/>
        <v>2</v>
      </c>
      <c r="AD157" s="18" t="str">
        <f t="shared" si="64"/>
        <v>244, 204, 205,255</v>
      </c>
      <c r="AE157" s="18" t="str">
        <f t="shared" si="65"/>
        <v>&lt;connection id="link-1-1150" from-id="1150" to-id="1138"/&gt;</v>
      </c>
      <c r="AF157" s="18" t="str">
        <f t="shared" si="66"/>
        <v/>
      </c>
      <c r="AG157" s="18" t="str">
        <f t="shared" si="67"/>
        <v/>
      </c>
    </row>
    <row r="158" spans="1:33">
      <c r="A158" s="1" t="s">
        <v>384</v>
      </c>
      <c r="B158" s="21">
        <v>2</v>
      </c>
      <c r="C158" s="17" t="str">
        <f t="shared" ref="C158:C221" si="68">IF((B158=1),"Assessment",IF((B158=2),"Stakeholder Engagement",IF((B158=3),"Learning to be a changemaker",IF((B158=4),"The creative learning environment",IF((B158=5),"The adaptive school","")))))</f>
        <v>Stakeholder Engagement</v>
      </c>
      <c r="D158" s="21">
        <v>2</v>
      </c>
      <c r="E158" s="21" t="s">
        <v>15</v>
      </c>
      <c r="F158" s="21"/>
      <c r="G158" s="17" t="str">
        <f t="shared" si="51"/>
        <v/>
      </c>
      <c r="H158" s="22">
        <v>1138</v>
      </c>
      <c r="I158" s="23"/>
      <c r="J158" s="23"/>
      <c r="K158" s="17" t="s">
        <v>383</v>
      </c>
      <c r="L158" s="17" t="str">
        <f t="shared" si="52"/>
        <v>Wiki to organise meetings and report</v>
      </c>
      <c r="M158" s="17" t="str">
        <f t="shared" si="53"/>
        <v>Wiki to organise meetings and report</v>
      </c>
      <c r="N158" s="17" t="str">
        <f t="shared" si="54"/>
        <v>Wiki to organise meetings and report</v>
      </c>
      <c r="O158" s="17" t="str">
        <f t="shared" si="55"/>
        <v>Wiki to organise meetings and report</v>
      </c>
      <c r="P158" s="17" t="str">
        <f t="shared" si="56"/>
        <v>Wiki to organise meetings and report</v>
      </c>
      <c r="Q158" s="17" t="str">
        <f t="shared" si="57"/>
        <v>Wiki to organise meetings and report</v>
      </c>
      <c r="R158" s="17" t="str">
        <f t="shared" si="58"/>
        <v>Wiki to organise meetings and report</v>
      </c>
      <c r="S158" s="17" t="str">
        <f t="shared" si="59"/>
        <v>Wiki to organise meetings and report</v>
      </c>
      <c r="T158" s="23" t="s">
        <v>4</v>
      </c>
      <c r="U158" s="17"/>
      <c r="V158" s="17"/>
      <c r="W158" s="18" t="str">
        <f t="shared" si="60"/>
        <v>&lt;concept id="1151" label="Stakeholder Engagement - technology&amp;#xa;Wiki to organise meetings and report&amp;#xa;1151"/&gt;</v>
      </c>
      <c r="X158" s="18" t="str">
        <f t="shared" ca="1" si="48"/>
        <v>&lt;concept-appearance id="1151" x="2264" y="4221" stylesheet-id="technology" background-color="244, 204, 205,255" /&gt;</v>
      </c>
      <c r="Y158" s="18">
        <f t="shared" ca="1" si="61"/>
        <v>2264</v>
      </c>
      <c r="Z158" s="18">
        <f t="shared" ca="1" si="62"/>
        <v>4221</v>
      </c>
      <c r="AA158" s="18">
        <f t="shared" si="49"/>
        <v>2</v>
      </c>
      <c r="AB158" s="18">
        <f t="shared" si="63"/>
        <v>1</v>
      </c>
      <c r="AC158" s="18">
        <f t="shared" si="50"/>
        <v>2</v>
      </c>
      <c r="AD158" s="18" t="str">
        <f t="shared" si="64"/>
        <v>244, 204, 205,255</v>
      </c>
      <c r="AE158" s="18" t="str">
        <f t="shared" si="65"/>
        <v>&lt;connection id="link-1-1151" from-id="1151" to-id="1138"/&gt;</v>
      </c>
      <c r="AF158" s="18" t="str">
        <f t="shared" si="66"/>
        <v/>
      </c>
      <c r="AG158" s="18" t="str">
        <f t="shared" si="67"/>
        <v/>
      </c>
    </row>
    <row r="159" spans="1:33">
      <c r="A159" s="1" t="s">
        <v>382</v>
      </c>
      <c r="B159" s="21">
        <v>2</v>
      </c>
      <c r="C159" s="17" t="str">
        <f t="shared" si="68"/>
        <v>Stakeholder Engagement</v>
      </c>
      <c r="D159" s="21">
        <v>2</v>
      </c>
      <c r="E159" s="21" t="s">
        <v>15</v>
      </c>
      <c r="F159" s="21"/>
      <c r="G159" s="17" t="str">
        <f t="shared" si="51"/>
        <v/>
      </c>
      <c r="H159" s="22">
        <v>1138</v>
      </c>
      <c r="I159" s="23"/>
      <c r="J159" s="23"/>
      <c r="K159" s="17" t="s">
        <v>381</v>
      </c>
      <c r="L159" s="17" t="str">
        <f t="shared" si="52"/>
        <v>Stored video + commenting</v>
      </c>
      <c r="M159" s="17" t="str">
        <f t="shared" si="53"/>
        <v>Stored video + commenting</v>
      </c>
      <c r="N159" s="17" t="str">
        <f t="shared" si="54"/>
        <v>Stored video + commenting</v>
      </c>
      <c r="O159" s="17" t="str">
        <f t="shared" si="55"/>
        <v>Stored video + commenting</v>
      </c>
      <c r="P159" s="17" t="str">
        <f t="shared" si="56"/>
        <v>Stored video + commenting</v>
      </c>
      <c r="Q159" s="17" t="str">
        <f t="shared" si="57"/>
        <v>Stored video + commenting</v>
      </c>
      <c r="R159" s="17" t="str">
        <f t="shared" si="58"/>
        <v>Stored video + commenting</v>
      </c>
      <c r="S159" s="17" t="str">
        <f t="shared" si="59"/>
        <v>Stored video + commenting</v>
      </c>
      <c r="T159" s="23" t="s">
        <v>4</v>
      </c>
      <c r="U159" s="17"/>
      <c r="V159" s="17"/>
      <c r="W159" s="18" t="str">
        <f t="shared" si="60"/>
        <v>&lt;concept id="1152" label="Stakeholder Engagement - technology&amp;#xa;Stored video + commenting&amp;#xa;1152"/&gt;</v>
      </c>
      <c r="X159" s="18" t="str">
        <f t="shared" ca="1" si="48"/>
        <v>&lt;concept-appearance id="1152" x="2329" y="4266" stylesheet-id="technology" background-color="244, 204, 205,255" /&gt;</v>
      </c>
      <c r="Y159" s="18">
        <f t="shared" ca="1" si="61"/>
        <v>2329</v>
      </c>
      <c r="Z159" s="18">
        <f t="shared" ca="1" si="62"/>
        <v>4266</v>
      </c>
      <c r="AA159" s="18">
        <f t="shared" si="49"/>
        <v>2</v>
      </c>
      <c r="AB159" s="18">
        <f t="shared" si="63"/>
        <v>1</v>
      </c>
      <c r="AC159" s="18">
        <f t="shared" si="50"/>
        <v>2</v>
      </c>
      <c r="AD159" s="18" t="str">
        <f t="shared" si="64"/>
        <v>244, 204, 205,255</v>
      </c>
      <c r="AE159" s="18" t="str">
        <f t="shared" si="65"/>
        <v>&lt;connection id="link-1-1152" from-id="1152" to-id="1138"/&gt;</v>
      </c>
      <c r="AF159" s="18" t="str">
        <f t="shared" si="66"/>
        <v/>
      </c>
      <c r="AG159" s="18" t="str">
        <f t="shared" si="67"/>
        <v/>
      </c>
    </row>
    <row r="160" spans="1:33">
      <c r="A160" s="1" t="s">
        <v>380</v>
      </c>
      <c r="B160" s="21">
        <v>2</v>
      </c>
      <c r="C160" s="17" t="str">
        <f t="shared" si="68"/>
        <v>Stakeholder Engagement</v>
      </c>
      <c r="D160" s="21">
        <v>2</v>
      </c>
      <c r="E160" s="21" t="s">
        <v>15</v>
      </c>
      <c r="F160" s="21"/>
      <c r="G160" s="17" t="str">
        <f t="shared" si="51"/>
        <v/>
      </c>
      <c r="H160" s="22">
        <v>1135</v>
      </c>
      <c r="I160" s="23"/>
      <c r="J160" s="23"/>
      <c r="K160" s="17" t="s">
        <v>379</v>
      </c>
      <c r="L160" s="17" t="str">
        <f t="shared" si="52"/>
        <v>Student portfolio e.g. Mahara</v>
      </c>
      <c r="M160" s="17" t="str">
        <f t="shared" si="53"/>
        <v>Student portfolio e.g. Mahara</v>
      </c>
      <c r="N160" s="17" t="str">
        <f t="shared" si="54"/>
        <v>Student portfolio e.g. Mahara</v>
      </c>
      <c r="O160" s="17" t="str">
        <f t="shared" si="55"/>
        <v>Student portfolio e.g. Mahara</v>
      </c>
      <c r="P160" s="17" t="str">
        <f t="shared" si="56"/>
        <v>Student portfolio e.g. Mahara</v>
      </c>
      <c r="Q160" s="17" t="str">
        <f t="shared" si="57"/>
        <v>Student portfolio e.g. Mahara</v>
      </c>
      <c r="R160" s="17" t="str">
        <f t="shared" si="58"/>
        <v>Student portfolio e.g. Mahara</v>
      </c>
      <c r="S160" s="17" t="str">
        <f t="shared" si="59"/>
        <v>Student portfolio e.g. Mahara</v>
      </c>
      <c r="T160" s="23" t="s">
        <v>4</v>
      </c>
      <c r="U160" s="17"/>
      <c r="V160" s="17"/>
      <c r="W160" s="18" t="str">
        <f t="shared" si="60"/>
        <v>&lt;concept id="1153" label="Stakeholder Engagement - technology&amp;#xa;Student portfolio e.g. Mahara&amp;#xa;1153"/&gt;</v>
      </c>
      <c r="X160" s="18" t="str">
        <f t="shared" ca="1" si="48"/>
        <v>&lt;concept-appearance id="1153" x="2856" y="4460" stylesheet-id="technology" background-color="244, 204, 205,255" /&gt;</v>
      </c>
      <c r="Y160" s="18">
        <f t="shared" ca="1" si="61"/>
        <v>2856</v>
      </c>
      <c r="Z160" s="18">
        <f t="shared" ca="1" si="62"/>
        <v>4460</v>
      </c>
      <c r="AA160" s="18">
        <f t="shared" si="49"/>
        <v>2</v>
      </c>
      <c r="AB160" s="18">
        <f t="shared" si="63"/>
        <v>1</v>
      </c>
      <c r="AC160" s="18">
        <f t="shared" si="50"/>
        <v>2</v>
      </c>
      <c r="AD160" s="18" t="str">
        <f t="shared" si="64"/>
        <v>244, 204, 205,255</v>
      </c>
      <c r="AE160" s="18" t="str">
        <f t="shared" si="65"/>
        <v>&lt;connection id="link-1-1153" from-id="1153" to-id="1135"/&gt;</v>
      </c>
      <c r="AF160" s="18" t="str">
        <f t="shared" si="66"/>
        <v/>
      </c>
      <c r="AG160" s="18" t="str">
        <f t="shared" si="67"/>
        <v/>
      </c>
    </row>
    <row r="161" spans="1:33">
      <c r="A161" s="1" t="s">
        <v>378</v>
      </c>
      <c r="B161" s="21">
        <v>2</v>
      </c>
      <c r="C161" s="17" t="str">
        <f t="shared" si="68"/>
        <v>Stakeholder Engagement</v>
      </c>
      <c r="D161" s="21">
        <v>2</v>
      </c>
      <c r="E161" s="21" t="s">
        <v>15</v>
      </c>
      <c r="F161" s="21"/>
      <c r="G161" s="17" t="str">
        <f t="shared" si="51"/>
        <v/>
      </c>
      <c r="H161" s="22">
        <v>1135</v>
      </c>
      <c r="I161" s="23"/>
      <c r="J161" s="23"/>
      <c r="K161" s="17" t="s">
        <v>377</v>
      </c>
      <c r="L161" s="17" t="str">
        <f t="shared" si="52"/>
        <v>Lifelong portfolio repository</v>
      </c>
      <c r="M161" s="17" t="str">
        <f t="shared" si="53"/>
        <v>Lifelong portfolio repository</v>
      </c>
      <c r="N161" s="17" t="str">
        <f t="shared" si="54"/>
        <v>Lifelong portfolio repository</v>
      </c>
      <c r="O161" s="17" t="str">
        <f t="shared" si="55"/>
        <v>Lifelong portfolio repository</v>
      </c>
      <c r="P161" s="17" t="str">
        <f t="shared" si="56"/>
        <v>Lifelong portfolio repository</v>
      </c>
      <c r="Q161" s="17" t="str">
        <f t="shared" si="57"/>
        <v>Lifelong portfolio repository</v>
      </c>
      <c r="R161" s="17" t="str">
        <f t="shared" si="58"/>
        <v>Lifelong portfolio repository</v>
      </c>
      <c r="S161" s="17" t="str">
        <f t="shared" si="59"/>
        <v>Lifelong portfolio repository</v>
      </c>
      <c r="T161" s="23" t="s">
        <v>4</v>
      </c>
      <c r="U161" s="17"/>
      <c r="V161" s="17"/>
      <c r="W161" s="18" t="str">
        <f t="shared" si="60"/>
        <v>&lt;concept id="1154" label="Stakeholder Engagement - technology&amp;#xa;Lifelong portfolio repository&amp;#xa;1154"/&gt;</v>
      </c>
      <c r="X161" s="18" t="str">
        <f t="shared" ca="1" si="48"/>
        <v>&lt;concept-appearance id="1154" x="3095" y="4276" stylesheet-id="technology" background-color="244, 204, 205,255" /&gt;</v>
      </c>
      <c r="Y161" s="18">
        <f t="shared" ca="1" si="61"/>
        <v>3095</v>
      </c>
      <c r="Z161" s="18">
        <f t="shared" ca="1" si="62"/>
        <v>4276</v>
      </c>
      <c r="AA161" s="18">
        <f t="shared" si="49"/>
        <v>2</v>
      </c>
      <c r="AB161" s="18">
        <f t="shared" si="63"/>
        <v>1</v>
      </c>
      <c r="AC161" s="18">
        <f t="shared" si="50"/>
        <v>2</v>
      </c>
      <c r="AD161" s="18" t="str">
        <f t="shared" si="64"/>
        <v>244, 204, 205,255</v>
      </c>
      <c r="AE161" s="18" t="str">
        <f t="shared" si="65"/>
        <v>&lt;connection id="link-1-1154" from-id="1154" to-id="1135"/&gt;</v>
      </c>
      <c r="AF161" s="18" t="str">
        <f t="shared" si="66"/>
        <v/>
      </c>
      <c r="AG161" s="18" t="str">
        <f t="shared" si="67"/>
        <v/>
      </c>
    </row>
    <row r="162" spans="1:33">
      <c r="A162" s="1" t="s">
        <v>376</v>
      </c>
      <c r="B162" s="21">
        <v>2</v>
      </c>
      <c r="C162" s="17" t="str">
        <f t="shared" si="68"/>
        <v>Stakeholder Engagement</v>
      </c>
      <c r="D162" s="21">
        <v>3</v>
      </c>
      <c r="E162" s="21" t="s">
        <v>317</v>
      </c>
      <c r="F162" s="21">
        <v>1</v>
      </c>
      <c r="G162" s="17" t="str">
        <f t="shared" si="51"/>
        <v>Assessment</v>
      </c>
      <c r="H162" s="22">
        <v>1154</v>
      </c>
      <c r="I162" s="23"/>
      <c r="J162" s="23"/>
      <c r="K162" s="17" t="s">
        <v>698</v>
      </c>
      <c r="L162" s="17" t="str">
        <f t="shared" si="52"/>
        <v>Goal -&amp;gt; ownership of learning&amp;#xa;-&amp;gt; &amp;quot;assessment&amp;quot; / &amp;quot;development&amp;quot; portfolio</v>
      </c>
      <c r="M162" s="17" t="str">
        <f t="shared" si="53"/>
        <v>Goal -&amp;gt; ownership of learning&amp;#xa;-&amp;gt; &amp;quot;assessment&amp;quot; /&amp;#xa;&amp;quot;development&amp;quot; portfolio</v>
      </c>
      <c r="N162" s="17" t="str">
        <f t="shared" si="54"/>
        <v>Goal -&amp;gt; ownership of learning&amp;#xa;-&amp;gt; &amp;quot;assessment&amp;quot; /&amp;#xa;&amp;quot;development&amp;quot; portfolio</v>
      </c>
      <c r="O162" s="17" t="str">
        <f t="shared" si="55"/>
        <v>Goal -&amp;gt; ownership of learning&amp;#xa;-&amp;gt; &amp;quot;assessment&amp;quot; /&amp;#xa;&amp;quot;development&amp;quot; portfolio</v>
      </c>
      <c r="P162" s="17" t="str">
        <f t="shared" si="56"/>
        <v>Goal -&amp;gt; ownership of learning&amp;#xa;-&amp;gt; &amp;quot;assessment&amp;quot; /&amp;#xa;&amp;quot;development&amp;quot; portfolio</v>
      </c>
      <c r="Q162" s="17" t="str">
        <f t="shared" si="57"/>
        <v>Goal -&amp;gt; ownership of learning&amp;#xa;-&amp;gt; &amp;quot;assessment&amp;quot; /&amp;#xa;&amp;quot;development&amp;quot; portfolio</v>
      </c>
      <c r="R162" s="17" t="str">
        <f t="shared" si="58"/>
        <v>Goal -&amp;gt; ownership of learning&amp;#xa;-&amp;gt; &amp;quot;assessment&amp;quot; /&amp;#xa;&amp;quot;development&amp;quot; portfolio</v>
      </c>
      <c r="S162" s="17" t="str">
        <f t="shared" si="59"/>
        <v>Goal -&amp;gt; ownership of learning&amp;#xa;-&amp;gt; &amp;quot;assessment&amp;quot; /&amp;#xa;&amp;quot;development&amp;quot; portfolio</v>
      </c>
      <c r="T162" s="23"/>
      <c r="U162" s="17"/>
      <c r="V162" s="17"/>
      <c r="W162" s="18" t="str">
        <f t="shared" si="60"/>
        <v>&lt;concept id="1155" label="Stakeholder Engagement - connection from Assessment&amp;#xa;Goal -&amp;gt; ownership of learning&amp;#xa;-&amp;gt; &amp;quot;assessment&amp;quot; /&amp;#xa;&amp;quot;development&amp;quot; portfolio&amp;#xa;1155"/&gt;</v>
      </c>
      <c r="X162" s="18" t="str">
        <f t="shared" ca="1" si="48"/>
        <v>&lt;concept-appearance id="1155" x="3205" y="4404" stylesheet-id="connection" background-color="252, 229, 205,255" /&gt;</v>
      </c>
      <c r="Y162" s="18">
        <f t="shared" ca="1" si="61"/>
        <v>3205</v>
      </c>
      <c r="Z162" s="18">
        <f t="shared" ca="1" si="62"/>
        <v>4404</v>
      </c>
      <c r="AA162" s="18">
        <f t="shared" si="49"/>
        <v>0</v>
      </c>
      <c r="AB162" s="18">
        <f t="shared" si="63"/>
        <v>0</v>
      </c>
      <c r="AC162" s="18">
        <f t="shared" si="50"/>
        <v>1</v>
      </c>
      <c r="AD162" s="18" t="str">
        <f t="shared" si="64"/>
        <v>252, 229, 205,255</v>
      </c>
      <c r="AE162" s="18" t="str">
        <f t="shared" si="65"/>
        <v>&lt;connection id="link-1-1155" from-id="1155" to-id="1154"/&gt;</v>
      </c>
      <c r="AF162" s="18" t="str">
        <f t="shared" si="66"/>
        <v/>
      </c>
      <c r="AG162" s="18" t="str">
        <f t="shared" si="67"/>
        <v/>
      </c>
    </row>
    <row r="163" spans="1:33">
      <c r="A163" s="1" t="s">
        <v>375</v>
      </c>
      <c r="B163" s="21">
        <v>2</v>
      </c>
      <c r="C163" s="17" t="str">
        <f t="shared" si="68"/>
        <v>Stakeholder Engagement</v>
      </c>
      <c r="D163" s="21">
        <v>3</v>
      </c>
      <c r="E163" s="21" t="s">
        <v>317</v>
      </c>
      <c r="F163" s="21">
        <v>1</v>
      </c>
      <c r="G163" s="17" t="str">
        <f t="shared" si="51"/>
        <v>Assessment</v>
      </c>
      <c r="H163" s="22">
        <v>1154</v>
      </c>
      <c r="I163" s="23"/>
      <c r="J163" s="23"/>
      <c r="K163" s="17" t="s">
        <v>374</v>
      </c>
      <c r="L163" s="17" t="str">
        <f t="shared" si="52"/>
        <v>Portfolio relates to our idea for&amp;#xa;an assessment portfolio</v>
      </c>
      <c r="M163" s="17" t="str">
        <f t="shared" si="53"/>
        <v>Portfolio relates to our idea for&amp;#xa;an assessment portfolio</v>
      </c>
      <c r="N163" s="17" t="str">
        <f t="shared" si="54"/>
        <v>Portfolio relates to our idea for&amp;#xa;an assessment portfolio</v>
      </c>
      <c r="O163" s="17" t="str">
        <f t="shared" si="55"/>
        <v>Portfolio relates to our idea for&amp;#xa;an assessment portfolio</v>
      </c>
      <c r="P163" s="17" t="str">
        <f t="shared" si="56"/>
        <v>Portfolio relates to our idea for&amp;#xa;an assessment portfolio</v>
      </c>
      <c r="Q163" s="17" t="str">
        <f t="shared" si="57"/>
        <v>Portfolio relates to our idea for&amp;#xa;an assessment portfolio</v>
      </c>
      <c r="R163" s="17" t="str">
        <f t="shared" si="58"/>
        <v>Portfolio relates to our idea for&amp;#xa;an assessment portfolio</v>
      </c>
      <c r="S163" s="17" t="str">
        <f t="shared" si="59"/>
        <v>Portfolio relates to our idea for&amp;#xa;an assessment portfolio</v>
      </c>
      <c r="T163" s="23"/>
      <c r="U163" s="17"/>
      <c r="V163" s="17"/>
      <c r="W163" s="18" t="str">
        <f t="shared" si="60"/>
        <v>&lt;concept id="1156" label="Stakeholder Engagement - connection from Assessment&amp;#xa;Portfolio relates to our idea for&amp;#xa;an assessment portfolio&amp;#xa;1156"/&gt;</v>
      </c>
      <c r="X163" s="18" t="str">
        <f t="shared" ca="1" si="48"/>
        <v>&lt;concept-appearance id="1156" x="3194" y="4368" stylesheet-id="connection" background-color="252, 229, 205,255" /&gt;</v>
      </c>
      <c r="Y163" s="18">
        <f t="shared" ca="1" si="61"/>
        <v>3194</v>
      </c>
      <c r="Z163" s="18">
        <f t="shared" ca="1" si="62"/>
        <v>4368</v>
      </c>
      <c r="AA163" s="18">
        <f t="shared" si="49"/>
        <v>0</v>
      </c>
      <c r="AB163" s="18">
        <f t="shared" si="63"/>
        <v>0</v>
      </c>
      <c r="AC163" s="18">
        <f t="shared" si="50"/>
        <v>1</v>
      </c>
      <c r="AD163" s="18" t="str">
        <f t="shared" si="64"/>
        <v>252, 229, 205,255</v>
      </c>
      <c r="AE163" s="18" t="str">
        <f t="shared" si="65"/>
        <v>&lt;connection id="link-1-1156" from-id="1156" to-id="1154"/&gt;</v>
      </c>
      <c r="AF163" s="18" t="str">
        <f t="shared" si="66"/>
        <v/>
      </c>
      <c r="AG163" s="18" t="str">
        <f t="shared" si="67"/>
        <v/>
      </c>
    </row>
    <row r="164" spans="1:33">
      <c r="A164" s="1" t="s">
        <v>373</v>
      </c>
      <c r="B164" s="21">
        <v>2</v>
      </c>
      <c r="C164" s="17" t="str">
        <f t="shared" si="68"/>
        <v>Stakeholder Engagement</v>
      </c>
      <c r="D164" s="21">
        <v>2</v>
      </c>
      <c r="E164" s="21" t="s">
        <v>15</v>
      </c>
      <c r="F164" s="21"/>
      <c r="G164" s="17" t="str">
        <f t="shared" si="51"/>
        <v/>
      </c>
      <c r="H164" s="22">
        <v>1135</v>
      </c>
      <c r="I164" s="23">
        <v>1138</v>
      </c>
      <c r="J164" s="23"/>
      <c r="K164" s="17" t="s">
        <v>372</v>
      </c>
      <c r="L164" s="17" t="str">
        <f t="shared" si="52"/>
        <v>Teacher portfolio e.g. Mahara</v>
      </c>
      <c r="M164" s="17" t="str">
        <f t="shared" si="53"/>
        <v>Teacher portfolio e.g. Mahara</v>
      </c>
      <c r="N164" s="17" t="str">
        <f t="shared" si="54"/>
        <v>Teacher portfolio e.g. Mahara</v>
      </c>
      <c r="O164" s="17" t="str">
        <f t="shared" si="55"/>
        <v>Teacher portfolio e.g. Mahara</v>
      </c>
      <c r="P164" s="17" t="str">
        <f t="shared" si="56"/>
        <v>Teacher portfolio e.g. Mahara</v>
      </c>
      <c r="Q164" s="17" t="str">
        <f t="shared" si="57"/>
        <v>Teacher portfolio e.g. Mahara</v>
      </c>
      <c r="R164" s="17" t="str">
        <f t="shared" si="58"/>
        <v>Teacher portfolio e.g. Mahara</v>
      </c>
      <c r="S164" s="17" t="str">
        <f t="shared" si="59"/>
        <v>Teacher portfolio e.g. Mahara</v>
      </c>
      <c r="T164" s="23" t="s">
        <v>4</v>
      </c>
      <c r="U164" s="17"/>
      <c r="V164" s="17"/>
      <c r="W164" s="18" t="str">
        <f t="shared" si="60"/>
        <v>&lt;concept id="1157" label="Stakeholder Engagement - technology&amp;#xa;Teacher portfolio e.g. Mahara&amp;#xa;1157"/&gt;</v>
      </c>
      <c r="X164" s="18" t="str">
        <f t="shared" ca="1" si="48"/>
        <v>&lt;concept-appearance id="1157" x="3273" y="4796" stylesheet-id="technology" background-color="244, 204, 205,255" /&gt;</v>
      </c>
      <c r="Y164" s="18">
        <f t="shared" ca="1" si="61"/>
        <v>3273</v>
      </c>
      <c r="Z164" s="18">
        <f t="shared" ca="1" si="62"/>
        <v>4796</v>
      </c>
      <c r="AA164" s="18">
        <f t="shared" si="49"/>
        <v>2</v>
      </c>
      <c r="AB164" s="18">
        <f t="shared" si="63"/>
        <v>1</v>
      </c>
      <c r="AC164" s="18">
        <f t="shared" si="50"/>
        <v>2</v>
      </c>
      <c r="AD164" s="18" t="str">
        <f t="shared" si="64"/>
        <v>244, 204, 205,255</v>
      </c>
      <c r="AE164" s="18" t="str">
        <f t="shared" si="65"/>
        <v>&lt;connection id="link-1-1157" from-id="1157" to-id="1135"/&gt;</v>
      </c>
      <c r="AF164" s="18" t="str">
        <f t="shared" si="66"/>
        <v>&lt;connection id="link-2-1157" from-id="1157" to-id="1138"/&gt;</v>
      </c>
      <c r="AG164" s="18" t="str">
        <f t="shared" si="67"/>
        <v/>
      </c>
    </row>
    <row r="165" spans="1:33">
      <c r="A165" s="1" t="s">
        <v>371</v>
      </c>
      <c r="B165" s="21">
        <v>2</v>
      </c>
      <c r="C165" s="17" t="str">
        <f t="shared" si="68"/>
        <v>Stakeholder Engagement</v>
      </c>
      <c r="D165" s="21">
        <v>2</v>
      </c>
      <c r="E165" s="21" t="s">
        <v>15</v>
      </c>
      <c r="F165" s="21"/>
      <c r="G165" s="17" t="str">
        <f t="shared" si="51"/>
        <v/>
      </c>
      <c r="H165" s="22">
        <v>1133</v>
      </c>
      <c r="I165" s="23"/>
      <c r="J165" s="23"/>
      <c r="K165" s="17" t="s">
        <v>370</v>
      </c>
      <c r="L165" s="17" t="str">
        <f t="shared" si="52"/>
        <v>Well structured knowledge engineered&amp;#xa;curriculum</v>
      </c>
      <c r="M165" s="17" t="str">
        <f t="shared" si="53"/>
        <v>Well structured knowledge engineered&amp;#xa;curriculum</v>
      </c>
      <c r="N165" s="17" t="str">
        <f t="shared" si="54"/>
        <v>Well structured knowledge engineered&amp;#xa;curriculum</v>
      </c>
      <c r="O165" s="17" t="str">
        <f t="shared" si="55"/>
        <v>Well structured knowledge engineered&amp;#xa;curriculum</v>
      </c>
      <c r="P165" s="17" t="str">
        <f t="shared" si="56"/>
        <v>Well structured knowledge engineered&amp;#xa;curriculum</v>
      </c>
      <c r="Q165" s="17" t="str">
        <f t="shared" si="57"/>
        <v>Well structured knowledge engineered&amp;#xa;curriculum</v>
      </c>
      <c r="R165" s="17" t="str">
        <f t="shared" si="58"/>
        <v>Well structured knowledge engineered&amp;#xa;curriculum</v>
      </c>
      <c r="S165" s="17" t="str">
        <f t="shared" si="59"/>
        <v>Well structured knowledge engineered&amp;#xa;curriculum</v>
      </c>
      <c r="T165" s="23" t="s">
        <v>0</v>
      </c>
      <c r="U165" s="17"/>
      <c r="V165" s="17"/>
      <c r="W165" s="18" t="str">
        <f t="shared" si="60"/>
        <v>&lt;concept id="1158" label="Stakeholder Engagement - technology&amp;#xa;Well structured knowledge engineered&amp;#xa;curriculum&amp;#xa;1158"/&gt;</v>
      </c>
      <c r="X165" s="18" t="str">
        <f t="shared" ca="1" si="48"/>
        <v>&lt;concept-appearance id="1158" x="4366" y="4804" stylesheet-id="technology" background-color="244, 204, 205,255" /&gt;</v>
      </c>
      <c r="Y165" s="18">
        <f t="shared" ca="1" si="61"/>
        <v>4366</v>
      </c>
      <c r="Z165" s="18">
        <f t="shared" ca="1" si="62"/>
        <v>4804</v>
      </c>
      <c r="AA165" s="18">
        <f t="shared" si="49"/>
        <v>2</v>
      </c>
      <c r="AB165" s="18">
        <f t="shared" si="63"/>
        <v>2</v>
      </c>
      <c r="AC165" s="18">
        <f t="shared" si="50"/>
        <v>2</v>
      </c>
      <c r="AD165" s="18" t="str">
        <f t="shared" si="64"/>
        <v>244, 204, 205,255</v>
      </c>
      <c r="AE165" s="18" t="str">
        <f t="shared" si="65"/>
        <v>&lt;connection id="link-1-1158" from-id="1158" to-id="1133"/&gt;</v>
      </c>
      <c r="AF165" s="18" t="str">
        <f t="shared" si="66"/>
        <v/>
      </c>
      <c r="AG165" s="18" t="str">
        <f t="shared" si="67"/>
        <v/>
      </c>
    </row>
    <row r="166" spans="1:33">
      <c r="A166" s="1" t="s">
        <v>369</v>
      </c>
      <c r="B166" s="21">
        <v>2</v>
      </c>
      <c r="C166" s="17" t="str">
        <f t="shared" si="68"/>
        <v>Stakeholder Engagement</v>
      </c>
      <c r="D166" s="21">
        <v>2</v>
      </c>
      <c r="E166" s="21" t="s">
        <v>723</v>
      </c>
      <c r="F166" s="21"/>
      <c r="G166" s="17" t="str">
        <f t="shared" si="51"/>
        <v/>
      </c>
      <c r="H166" s="22">
        <v>1135</v>
      </c>
      <c r="I166" s="23"/>
      <c r="J166" s="23"/>
      <c r="K166" s="17" t="s">
        <v>368</v>
      </c>
      <c r="L166" s="17" t="str">
        <f t="shared" si="52"/>
        <v>Meeting room</v>
      </c>
      <c r="M166" s="17" t="str">
        <f t="shared" si="53"/>
        <v>Meeting room</v>
      </c>
      <c r="N166" s="17" t="str">
        <f t="shared" si="54"/>
        <v>Meeting room</v>
      </c>
      <c r="O166" s="17" t="str">
        <f t="shared" si="55"/>
        <v>Meeting room</v>
      </c>
      <c r="P166" s="17" t="str">
        <f t="shared" si="56"/>
        <v>Meeting room</v>
      </c>
      <c r="Q166" s="17" t="str">
        <f t="shared" si="57"/>
        <v>Meeting room</v>
      </c>
      <c r="R166" s="17" t="str">
        <f t="shared" si="58"/>
        <v>Meeting room</v>
      </c>
      <c r="S166" s="17" t="str">
        <f t="shared" si="59"/>
        <v>Meeting room</v>
      </c>
      <c r="T166" s="23" t="s">
        <v>4</v>
      </c>
      <c r="U166" s="17"/>
      <c r="V166" s="17"/>
      <c r="W166" s="18" t="str">
        <f t="shared" si="60"/>
        <v>&lt;concept id="1159" label="Stakeholder Engagement - other-resource&amp;#xa;Meeting room&amp;#xa;1159"/&gt;</v>
      </c>
      <c r="X166" s="18" t="str">
        <f t="shared" ca="1" si="48"/>
        <v>&lt;concept-appearance id="1159" x="3261" y="5408" stylesheet-id="other-resource" background-color="244, 204, 205,255" /&gt;</v>
      </c>
      <c r="Y166" s="18">
        <f t="shared" ca="1" si="61"/>
        <v>3261</v>
      </c>
      <c r="Z166" s="18">
        <f t="shared" ca="1" si="62"/>
        <v>5408</v>
      </c>
      <c r="AA166" s="18">
        <f t="shared" si="49"/>
        <v>1</v>
      </c>
      <c r="AB166" s="18">
        <f t="shared" si="63"/>
        <v>1</v>
      </c>
      <c r="AC166" s="18">
        <f t="shared" si="50"/>
        <v>2</v>
      </c>
      <c r="AD166" s="18" t="str">
        <f t="shared" si="64"/>
        <v>244, 204, 205,255</v>
      </c>
      <c r="AE166" s="18" t="str">
        <f t="shared" si="65"/>
        <v>&lt;connection id="link-1-1159" from-id="1159" to-id="1135"/&gt;</v>
      </c>
      <c r="AF166" s="18" t="str">
        <f t="shared" si="66"/>
        <v/>
      </c>
      <c r="AG166" s="18" t="str">
        <f t="shared" si="67"/>
        <v/>
      </c>
    </row>
    <row r="167" spans="1:33">
      <c r="A167" s="1" t="s">
        <v>367</v>
      </c>
      <c r="B167" s="21">
        <v>2</v>
      </c>
      <c r="C167" s="17" t="str">
        <f t="shared" si="68"/>
        <v>Stakeholder Engagement</v>
      </c>
      <c r="D167" s="21">
        <v>2</v>
      </c>
      <c r="E167" s="21" t="s">
        <v>723</v>
      </c>
      <c r="F167" s="21"/>
      <c r="G167" s="17" t="str">
        <f t="shared" si="51"/>
        <v/>
      </c>
      <c r="H167" s="22">
        <v>1135</v>
      </c>
      <c r="I167" s="23"/>
      <c r="J167" s="23"/>
      <c r="K167" s="17" t="s">
        <v>366</v>
      </c>
      <c r="L167" s="17" t="str">
        <f t="shared" si="52"/>
        <v>Sponsors</v>
      </c>
      <c r="M167" s="17" t="str">
        <f t="shared" si="53"/>
        <v>Sponsors</v>
      </c>
      <c r="N167" s="17" t="str">
        <f t="shared" si="54"/>
        <v>Sponsors</v>
      </c>
      <c r="O167" s="17" t="str">
        <f t="shared" si="55"/>
        <v>Sponsors</v>
      </c>
      <c r="P167" s="17" t="str">
        <f t="shared" si="56"/>
        <v>Sponsors</v>
      </c>
      <c r="Q167" s="17" t="str">
        <f t="shared" si="57"/>
        <v>Sponsors</v>
      </c>
      <c r="R167" s="17" t="str">
        <f t="shared" si="58"/>
        <v>Sponsors</v>
      </c>
      <c r="S167" s="17" t="str">
        <f t="shared" si="59"/>
        <v>Sponsors</v>
      </c>
      <c r="T167" s="23" t="s">
        <v>4</v>
      </c>
      <c r="U167" s="17"/>
      <c r="V167" s="17"/>
      <c r="W167" s="18" t="str">
        <f t="shared" si="60"/>
        <v>&lt;concept id="1160" label="Stakeholder Engagement - other-resource&amp;#xa;Sponsors&amp;#xa;1160"/&gt;</v>
      </c>
      <c r="X167" s="18" t="str">
        <f t="shared" ca="1" si="48"/>
        <v>&lt;concept-appearance id="1160" x="2466" y="5615" stylesheet-id="other-resource" background-color="244, 204, 205,255" /&gt;</v>
      </c>
      <c r="Y167" s="18">
        <f t="shared" ca="1" si="61"/>
        <v>2466</v>
      </c>
      <c r="Z167" s="18">
        <f t="shared" ca="1" si="62"/>
        <v>5615</v>
      </c>
      <c r="AA167" s="18">
        <f t="shared" si="49"/>
        <v>1</v>
      </c>
      <c r="AB167" s="18">
        <f t="shared" si="63"/>
        <v>1</v>
      </c>
      <c r="AC167" s="18">
        <f t="shared" si="50"/>
        <v>2</v>
      </c>
      <c r="AD167" s="18" t="str">
        <f t="shared" si="64"/>
        <v>244, 204, 205,255</v>
      </c>
      <c r="AE167" s="18" t="str">
        <f t="shared" si="65"/>
        <v>&lt;connection id="link-1-1160" from-id="1160" to-id="1135"/&gt;</v>
      </c>
      <c r="AF167" s="18" t="str">
        <f t="shared" si="66"/>
        <v/>
      </c>
      <c r="AG167" s="18" t="str">
        <f t="shared" si="67"/>
        <v/>
      </c>
    </row>
    <row r="168" spans="1:33">
      <c r="A168" s="1" t="s">
        <v>365</v>
      </c>
      <c r="B168" s="21">
        <v>2</v>
      </c>
      <c r="C168" s="17" t="str">
        <f t="shared" si="68"/>
        <v>Stakeholder Engagement</v>
      </c>
      <c r="D168" s="21">
        <v>2</v>
      </c>
      <c r="E168" s="21" t="s">
        <v>723</v>
      </c>
      <c r="F168" s="21"/>
      <c r="G168" s="17" t="str">
        <f t="shared" si="51"/>
        <v/>
      </c>
      <c r="H168" s="22">
        <v>1138</v>
      </c>
      <c r="I168" s="23"/>
      <c r="J168" s="23"/>
      <c r="K168" s="17" t="s">
        <v>364</v>
      </c>
      <c r="L168" s="17" t="str">
        <f t="shared" si="52"/>
        <v>Sport, industry</v>
      </c>
      <c r="M168" s="17" t="str">
        <f t="shared" si="53"/>
        <v>Sport, industry</v>
      </c>
      <c r="N168" s="17" t="str">
        <f t="shared" si="54"/>
        <v>Sport, industry</v>
      </c>
      <c r="O168" s="17" t="str">
        <f t="shared" si="55"/>
        <v>Sport, industry</v>
      </c>
      <c r="P168" s="17" t="str">
        <f t="shared" si="56"/>
        <v>Sport, industry</v>
      </c>
      <c r="Q168" s="17" t="str">
        <f t="shared" si="57"/>
        <v>Sport, industry</v>
      </c>
      <c r="R168" s="17" t="str">
        <f t="shared" si="58"/>
        <v>Sport, industry</v>
      </c>
      <c r="S168" s="17" t="str">
        <f t="shared" si="59"/>
        <v>Sport, industry</v>
      </c>
      <c r="T168" s="23" t="s">
        <v>4</v>
      </c>
      <c r="U168" s="17"/>
      <c r="V168" s="17"/>
      <c r="W168" s="18" t="str">
        <f t="shared" si="60"/>
        <v>&lt;concept id="1161" label="Stakeholder Engagement - other-resource&amp;#xa;Sport, industry&amp;#xa;1161"/&gt;</v>
      </c>
      <c r="X168" s="18" t="str">
        <f t="shared" ca="1" si="48"/>
        <v>&lt;concept-appearance id="1161" x="2743" y="5459" stylesheet-id="other-resource" background-color="244, 204, 205,255" /&gt;</v>
      </c>
      <c r="Y168" s="18">
        <f t="shared" ca="1" si="61"/>
        <v>2743</v>
      </c>
      <c r="Z168" s="18">
        <f t="shared" ca="1" si="62"/>
        <v>5459</v>
      </c>
      <c r="AA168" s="18">
        <f t="shared" si="49"/>
        <v>1</v>
      </c>
      <c r="AB168" s="18">
        <f t="shared" si="63"/>
        <v>1</v>
      </c>
      <c r="AC168" s="18">
        <f t="shared" si="50"/>
        <v>2</v>
      </c>
      <c r="AD168" s="18" t="str">
        <f t="shared" si="64"/>
        <v>244, 204, 205,255</v>
      </c>
      <c r="AE168" s="18" t="str">
        <f t="shared" si="65"/>
        <v>&lt;connection id="link-1-1161" from-id="1161" to-id="1138"/&gt;</v>
      </c>
      <c r="AF168" s="18" t="str">
        <f t="shared" si="66"/>
        <v/>
      </c>
      <c r="AG168" s="18" t="str">
        <f t="shared" si="67"/>
        <v/>
      </c>
    </row>
    <row r="169" spans="1:33">
      <c r="A169" s="1" t="s">
        <v>363</v>
      </c>
      <c r="B169" s="21">
        <v>2</v>
      </c>
      <c r="C169" s="17" t="str">
        <f t="shared" si="68"/>
        <v>Stakeholder Engagement</v>
      </c>
      <c r="D169" s="21">
        <v>2</v>
      </c>
      <c r="E169" s="21" t="s">
        <v>723</v>
      </c>
      <c r="F169" s="21"/>
      <c r="G169" s="17" t="str">
        <f t="shared" si="51"/>
        <v/>
      </c>
      <c r="H169" s="22">
        <v>1138</v>
      </c>
      <c r="I169" s="23"/>
      <c r="J169" s="23"/>
      <c r="K169" s="17" t="s">
        <v>362</v>
      </c>
      <c r="L169" s="17" t="str">
        <f t="shared" si="52"/>
        <v>Conferences, Libraries, Museums</v>
      </c>
      <c r="M169" s="17" t="str">
        <f t="shared" si="53"/>
        <v>Conferences, Libraries, Museums</v>
      </c>
      <c r="N169" s="17" t="str">
        <f t="shared" si="54"/>
        <v>Conferences, Libraries, Museums</v>
      </c>
      <c r="O169" s="17" t="str">
        <f t="shared" si="55"/>
        <v>Conferences, Libraries, Museums</v>
      </c>
      <c r="P169" s="17" t="str">
        <f t="shared" si="56"/>
        <v>Conferences, Libraries, Museums</v>
      </c>
      <c r="Q169" s="17" t="str">
        <f t="shared" si="57"/>
        <v>Conferences, Libraries, Museums</v>
      </c>
      <c r="R169" s="17" t="str">
        <f t="shared" si="58"/>
        <v>Conferences, Libraries, Museums</v>
      </c>
      <c r="S169" s="17" t="str">
        <f t="shared" si="59"/>
        <v>Conferences, Libraries, Museums</v>
      </c>
      <c r="T169" s="23" t="s">
        <v>4</v>
      </c>
      <c r="U169" s="17"/>
      <c r="V169" s="17"/>
      <c r="W169" s="18" t="str">
        <f t="shared" si="60"/>
        <v>&lt;concept id="1162" label="Stakeholder Engagement - other-resource&amp;#xa;Conferences, Libraries, Museums&amp;#xa;1162"/&gt;</v>
      </c>
      <c r="X169" s="18" t="str">
        <f t="shared" ca="1" si="48"/>
        <v>&lt;concept-appearance id="1162" x="2310" y="5272" stylesheet-id="other-resource" background-color="244, 204, 205,255" /&gt;</v>
      </c>
      <c r="Y169" s="18">
        <f t="shared" ca="1" si="61"/>
        <v>2310</v>
      </c>
      <c r="Z169" s="18">
        <f t="shared" ca="1" si="62"/>
        <v>5272</v>
      </c>
      <c r="AA169" s="18">
        <f t="shared" si="49"/>
        <v>1</v>
      </c>
      <c r="AB169" s="18">
        <f t="shared" si="63"/>
        <v>1</v>
      </c>
      <c r="AC169" s="18">
        <f t="shared" si="50"/>
        <v>2</v>
      </c>
      <c r="AD169" s="18" t="str">
        <f t="shared" si="64"/>
        <v>244, 204, 205,255</v>
      </c>
      <c r="AE169" s="18" t="str">
        <f t="shared" si="65"/>
        <v>&lt;connection id="link-1-1162" from-id="1162" to-id="1138"/&gt;</v>
      </c>
      <c r="AF169" s="18" t="str">
        <f t="shared" si="66"/>
        <v/>
      </c>
      <c r="AG169" s="18" t="str">
        <f t="shared" si="67"/>
        <v/>
      </c>
    </row>
    <row r="170" spans="1:33">
      <c r="A170" s="1" t="s">
        <v>361</v>
      </c>
      <c r="B170" s="21">
        <v>2</v>
      </c>
      <c r="C170" s="17" t="str">
        <f t="shared" si="68"/>
        <v>Stakeholder Engagement</v>
      </c>
      <c r="D170" s="21">
        <v>2</v>
      </c>
      <c r="E170" s="21" t="s">
        <v>723</v>
      </c>
      <c r="F170" s="21"/>
      <c r="G170" s="17" t="str">
        <f t="shared" si="51"/>
        <v/>
      </c>
      <c r="H170" s="22">
        <v>1138</v>
      </c>
      <c r="I170" s="23"/>
      <c r="J170" s="23"/>
      <c r="K170" s="17" t="s">
        <v>360</v>
      </c>
      <c r="L170" s="17" t="str">
        <f t="shared" si="52"/>
        <v>Recognition for self-organised development</v>
      </c>
      <c r="M170" s="17" t="str">
        <f t="shared" si="53"/>
        <v>Recognition for self-organised development</v>
      </c>
      <c r="N170" s="17" t="str">
        <f t="shared" si="54"/>
        <v>Recognition for self-organised development</v>
      </c>
      <c r="O170" s="17" t="str">
        <f t="shared" si="55"/>
        <v>Recognition for self-organised development</v>
      </c>
      <c r="P170" s="17" t="str">
        <f t="shared" si="56"/>
        <v>Recognition for self-organised development</v>
      </c>
      <c r="Q170" s="17" t="str">
        <f t="shared" si="57"/>
        <v>Recognition for self-organised development</v>
      </c>
      <c r="R170" s="17" t="str">
        <f t="shared" si="58"/>
        <v>Recognition for self-organised development</v>
      </c>
      <c r="S170" s="17" t="str">
        <f t="shared" si="59"/>
        <v>Recognition for self-organised development</v>
      </c>
      <c r="T170" s="23" t="s">
        <v>4</v>
      </c>
      <c r="U170" s="17"/>
      <c r="V170" s="17"/>
      <c r="W170" s="18" t="str">
        <f t="shared" si="60"/>
        <v>&lt;concept id="1163" label="Stakeholder Engagement - other-resource&amp;#xa;Recognition for self-organised development&amp;#xa;1163"/&gt;</v>
      </c>
      <c r="X170" s="18" t="str">
        <f t="shared" ca="1" si="48"/>
        <v>&lt;concept-appearance id="1163" x="3792" y="5399" stylesheet-id="other-resource" background-color="244, 204, 205,255" /&gt;</v>
      </c>
      <c r="Y170" s="18">
        <f t="shared" ca="1" si="61"/>
        <v>3792</v>
      </c>
      <c r="Z170" s="18">
        <f t="shared" ca="1" si="62"/>
        <v>5399</v>
      </c>
      <c r="AA170" s="18">
        <f t="shared" si="49"/>
        <v>1</v>
      </c>
      <c r="AB170" s="18">
        <f t="shared" si="63"/>
        <v>1</v>
      </c>
      <c r="AC170" s="18">
        <f t="shared" si="50"/>
        <v>2</v>
      </c>
      <c r="AD170" s="18" t="str">
        <f t="shared" si="64"/>
        <v>244, 204, 205,255</v>
      </c>
      <c r="AE170" s="18" t="str">
        <f t="shared" si="65"/>
        <v>&lt;connection id="link-1-1163" from-id="1163" to-id="1138"/&gt;</v>
      </c>
      <c r="AF170" s="18" t="str">
        <f t="shared" si="66"/>
        <v/>
      </c>
      <c r="AG170" s="18" t="str">
        <f t="shared" si="67"/>
        <v/>
      </c>
    </row>
    <row r="171" spans="1:33">
      <c r="A171" s="1" t="s">
        <v>359</v>
      </c>
      <c r="B171" s="21">
        <v>2</v>
      </c>
      <c r="C171" s="17" t="str">
        <f t="shared" si="68"/>
        <v>Stakeholder Engagement</v>
      </c>
      <c r="D171" s="21">
        <v>3</v>
      </c>
      <c r="E171" s="21" t="s">
        <v>317</v>
      </c>
      <c r="F171" s="21">
        <v>1</v>
      </c>
      <c r="G171" s="17" t="str">
        <f t="shared" si="51"/>
        <v>Assessment</v>
      </c>
      <c r="H171" s="22">
        <v>1159</v>
      </c>
      <c r="I171" s="23"/>
      <c r="J171" s="23"/>
      <c r="K171" s="17" t="s">
        <v>358</v>
      </c>
      <c r="L171" s="17" t="str">
        <f t="shared" si="52"/>
        <v>F2F meetings</v>
      </c>
      <c r="M171" s="17" t="str">
        <f t="shared" si="53"/>
        <v>F2F meetings</v>
      </c>
      <c r="N171" s="17" t="str">
        <f t="shared" si="54"/>
        <v>F2F meetings</v>
      </c>
      <c r="O171" s="17" t="str">
        <f t="shared" si="55"/>
        <v>F2F meetings</v>
      </c>
      <c r="P171" s="17" t="str">
        <f t="shared" si="56"/>
        <v>F2F meetings</v>
      </c>
      <c r="Q171" s="17" t="str">
        <f t="shared" si="57"/>
        <v>F2F meetings</v>
      </c>
      <c r="R171" s="17" t="str">
        <f t="shared" si="58"/>
        <v>F2F meetings</v>
      </c>
      <c r="S171" s="17" t="str">
        <f t="shared" si="59"/>
        <v>F2F meetings</v>
      </c>
      <c r="T171" s="23"/>
      <c r="U171" s="17"/>
      <c r="V171" s="17"/>
      <c r="W171" s="18" t="str">
        <f t="shared" si="60"/>
        <v>&lt;concept id="1164" label="Stakeholder Engagement - connection from Assessment&amp;#xa;F2F meetings&amp;#xa;1164"/&gt;</v>
      </c>
      <c r="X171" s="18" t="str">
        <f t="shared" ca="1" si="48"/>
        <v>&lt;concept-appearance id="1164" x="3363" y="5486" stylesheet-id="connection" background-color="252, 229, 205,255" /&gt;</v>
      </c>
      <c r="Y171" s="18">
        <f t="shared" ca="1" si="61"/>
        <v>3363</v>
      </c>
      <c r="Z171" s="18">
        <f t="shared" ca="1" si="62"/>
        <v>5486</v>
      </c>
      <c r="AA171" s="18">
        <f t="shared" si="49"/>
        <v>0</v>
      </c>
      <c r="AB171" s="18">
        <f t="shared" si="63"/>
        <v>0</v>
      </c>
      <c r="AC171" s="18">
        <f t="shared" si="50"/>
        <v>1</v>
      </c>
      <c r="AD171" s="18" t="str">
        <f t="shared" si="64"/>
        <v>252, 229, 205,255</v>
      </c>
      <c r="AE171" s="18" t="str">
        <f t="shared" si="65"/>
        <v>&lt;connection id="link-1-1164" from-id="1164" to-id="1159"/&gt;</v>
      </c>
      <c r="AF171" s="18" t="str">
        <f t="shared" si="66"/>
        <v/>
      </c>
      <c r="AG171" s="18" t="str">
        <f t="shared" si="67"/>
        <v/>
      </c>
    </row>
    <row r="172" spans="1:33">
      <c r="A172" s="1" t="s">
        <v>357</v>
      </c>
      <c r="B172" s="21">
        <v>2</v>
      </c>
      <c r="C172" s="17" t="str">
        <f t="shared" si="68"/>
        <v>Stakeholder Engagement</v>
      </c>
      <c r="D172" s="21">
        <v>2</v>
      </c>
      <c r="E172" s="21" t="s">
        <v>723</v>
      </c>
      <c r="F172" s="21"/>
      <c r="G172" s="17" t="str">
        <f t="shared" si="51"/>
        <v/>
      </c>
      <c r="H172" s="22">
        <v>1133</v>
      </c>
      <c r="I172" s="23"/>
      <c r="J172" s="23"/>
      <c r="K172" s="17" t="s">
        <v>356</v>
      </c>
      <c r="L172" s="17" t="str">
        <f t="shared" si="52"/>
        <v>Research to develop workflow and&amp;#xa;protocols</v>
      </c>
      <c r="M172" s="17" t="str">
        <f t="shared" si="53"/>
        <v>Research to develop workflow and&amp;#xa;protocols</v>
      </c>
      <c r="N172" s="17" t="str">
        <f t="shared" si="54"/>
        <v>Research to develop workflow and&amp;#xa;protocols</v>
      </c>
      <c r="O172" s="17" t="str">
        <f t="shared" si="55"/>
        <v>Research to develop workflow and&amp;#xa;protocols</v>
      </c>
      <c r="P172" s="17" t="str">
        <f t="shared" si="56"/>
        <v>Research to develop workflow and&amp;#xa;protocols</v>
      </c>
      <c r="Q172" s="17" t="str">
        <f t="shared" si="57"/>
        <v>Research to develop workflow and&amp;#xa;protocols</v>
      </c>
      <c r="R172" s="17" t="str">
        <f t="shared" si="58"/>
        <v>Research to develop workflow and&amp;#xa;protocols</v>
      </c>
      <c r="S172" s="17" t="str">
        <f t="shared" si="59"/>
        <v>Research to develop workflow and&amp;#xa;protocols</v>
      </c>
      <c r="T172" s="23" t="s">
        <v>0</v>
      </c>
      <c r="U172" s="17"/>
      <c r="V172" s="17"/>
      <c r="W172" s="18" t="str">
        <f t="shared" si="60"/>
        <v>&lt;concept id="1165" label="Stakeholder Engagement - other-resource&amp;#xa;Research to develop workflow and&amp;#xa;protocols&amp;#xa;1165"/&gt;</v>
      </c>
      <c r="X172" s="18" t="str">
        <f t="shared" ca="1" si="48"/>
        <v>&lt;concept-appearance id="1165" x="5553" y="5235" stylesheet-id="other-resource" background-color="244, 204, 205,255" /&gt;</v>
      </c>
      <c r="Y172" s="18">
        <f t="shared" ca="1" si="61"/>
        <v>5553</v>
      </c>
      <c r="Z172" s="18">
        <f t="shared" ca="1" si="62"/>
        <v>5235</v>
      </c>
      <c r="AA172" s="18">
        <f t="shared" si="49"/>
        <v>1</v>
      </c>
      <c r="AB172" s="18">
        <f t="shared" si="63"/>
        <v>2</v>
      </c>
      <c r="AC172" s="18">
        <f t="shared" si="50"/>
        <v>2</v>
      </c>
      <c r="AD172" s="18" t="str">
        <f t="shared" si="64"/>
        <v>244, 204, 205,255</v>
      </c>
      <c r="AE172" s="18" t="str">
        <f t="shared" si="65"/>
        <v>&lt;connection id="link-1-1165" from-id="1165" to-id="1133"/&gt;</v>
      </c>
      <c r="AF172" s="18" t="str">
        <f t="shared" si="66"/>
        <v/>
      </c>
      <c r="AG172" s="18" t="str">
        <f t="shared" si="67"/>
        <v/>
      </c>
    </row>
    <row r="173" spans="1:33">
      <c r="A173" s="1" t="s">
        <v>355</v>
      </c>
      <c r="B173" s="21">
        <v>2</v>
      </c>
      <c r="C173" s="17" t="str">
        <f t="shared" si="68"/>
        <v>Stakeholder Engagement</v>
      </c>
      <c r="D173" s="21">
        <v>2</v>
      </c>
      <c r="E173" s="21" t="s">
        <v>723</v>
      </c>
      <c r="F173" s="21"/>
      <c r="G173" s="17" t="str">
        <f t="shared" si="51"/>
        <v/>
      </c>
      <c r="H173" s="22">
        <v>1133</v>
      </c>
      <c r="I173" s="23"/>
      <c r="J173" s="23"/>
      <c r="K173" s="17" t="s">
        <v>354</v>
      </c>
      <c r="L173" s="17" t="str">
        <f t="shared" si="52"/>
        <v>Policy advice</v>
      </c>
      <c r="M173" s="17" t="str">
        <f t="shared" si="53"/>
        <v>Policy advice</v>
      </c>
      <c r="N173" s="17" t="str">
        <f t="shared" si="54"/>
        <v>Policy advice</v>
      </c>
      <c r="O173" s="17" t="str">
        <f t="shared" si="55"/>
        <v>Policy advice</v>
      </c>
      <c r="P173" s="17" t="str">
        <f t="shared" si="56"/>
        <v>Policy advice</v>
      </c>
      <c r="Q173" s="17" t="str">
        <f t="shared" si="57"/>
        <v>Policy advice</v>
      </c>
      <c r="R173" s="17" t="str">
        <f t="shared" si="58"/>
        <v>Policy advice</v>
      </c>
      <c r="S173" s="17" t="str">
        <f t="shared" si="59"/>
        <v>Policy advice</v>
      </c>
      <c r="T173" s="23" t="s">
        <v>13</v>
      </c>
      <c r="U173" s="17"/>
      <c r="V173" s="17"/>
      <c r="W173" s="18" t="str">
        <f t="shared" si="60"/>
        <v>&lt;concept id="1166" label="Stakeholder Engagement - other-resource&amp;#xa;Policy advice&amp;#xa;1166"/&gt;</v>
      </c>
      <c r="X173" s="18" t="str">
        <f t="shared" ca="1" si="48"/>
        <v>&lt;concept-appearance id="1166" x="6560" y="5583" stylesheet-id="other-resource" background-color="244, 204, 205,255" /&gt;</v>
      </c>
      <c r="Y173" s="18">
        <f t="shared" ca="1" si="61"/>
        <v>6560</v>
      </c>
      <c r="Z173" s="18">
        <f t="shared" ca="1" si="62"/>
        <v>5583</v>
      </c>
      <c r="AA173" s="18">
        <f t="shared" si="49"/>
        <v>1</v>
      </c>
      <c r="AB173" s="18">
        <f t="shared" si="63"/>
        <v>3</v>
      </c>
      <c r="AC173" s="18">
        <f t="shared" si="50"/>
        <v>2</v>
      </c>
      <c r="AD173" s="18" t="str">
        <f t="shared" si="64"/>
        <v>244, 204, 205,255</v>
      </c>
      <c r="AE173" s="18" t="str">
        <f t="shared" si="65"/>
        <v>&lt;connection id="link-1-1166" from-id="1166" to-id="1133"/&gt;</v>
      </c>
      <c r="AF173" s="18" t="str">
        <f t="shared" si="66"/>
        <v/>
      </c>
      <c r="AG173" s="18" t="str">
        <f t="shared" si="67"/>
        <v/>
      </c>
    </row>
    <row r="174" spans="1:33">
      <c r="A174" s="1" t="s">
        <v>353</v>
      </c>
      <c r="B174" s="21">
        <v>3</v>
      </c>
      <c r="C174" s="17" t="str">
        <f t="shared" si="68"/>
        <v>Learning to be a changemaker</v>
      </c>
      <c r="D174" s="21">
        <v>1</v>
      </c>
      <c r="E174" s="21" t="s">
        <v>314</v>
      </c>
      <c r="F174" s="21"/>
      <c r="G174" s="17" t="str">
        <f t="shared" si="51"/>
        <v/>
      </c>
      <c r="H174" s="22"/>
      <c r="I174" s="23"/>
      <c r="J174" s="23"/>
      <c r="K174" s="17" t="s">
        <v>332</v>
      </c>
      <c r="L174" s="17" t="str">
        <f t="shared" si="52"/>
        <v>Action in Partnership</v>
      </c>
      <c r="M174" s="17" t="str">
        <f t="shared" si="53"/>
        <v>Action in Partnership</v>
      </c>
      <c r="N174" s="17" t="str">
        <f t="shared" si="54"/>
        <v>Action in Partnership</v>
      </c>
      <c r="O174" s="17" t="str">
        <f t="shared" si="55"/>
        <v>Action in Partnership</v>
      </c>
      <c r="P174" s="17" t="str">
        <f t="shared" si="56"/>
        <v>Action in Partnership</v>
      </c>
      <c r="Q174" s="17" t="str">
        <f t="shared" si="57"/>
        <v>Action in Partnership</v>
      </c>
      <c r="R174" s="17" t="str">
        <f t="shared" si="58"/>
        <v>Action in Partnership</v>
      </c>
      <c r="S174" s="17" t="str">
        <f t="shared" si="59"/>
        <v>Action in Partnership</v>
      </c>
      <c r="T174" s="23"/>
      <c r="U174" s="17" t="s">
        <v>332</v>
      </c>
      <c r="V174" s="17"/>
      <c r="W174" s="18" t="str">
        <f t="shared" si="60"/>
        <v>&lt;concept id="1167" label="Learning to be a changemaker - group&amp;#xa;Action in Partnership&amp;#xa;1167"/&gt;</v>
      </c>
      <c r="X174" s="18" t="str">
        <f t="shared" ca="1" si="48"/>
        <v>&lt;concept-appearance id="1167" x="9850" y="243" stylesheet-id="group" background-color="217, 234, 211,255" /&gt;</v>
      </c>
      <c r="Y174" s="18">
        <f t="shared" ca="1" si="61"/>
        <v>9850</v>
      </c>
      <c r="Z174" s="18">
        <f t="shared" ca="1" si="62"/>
        <v>243</v>
      </c>
      <c r="AA174" s="18">
        <f t="shared" si="49"/>
        <v>6</v>
      </c>
      <c r="AB174" s="18">
        <f t="shared" si="63"/>
        <v>0</v>
      </c>
      <c r="AC174" s="18">
        <f t="shared" si="50"/>
        <v>3</v>
      </c>
      <c r="AD174" s="18" t="str">
        <f t="shared" si="64"/>
        <v>217, 234, 211,255</v>
      </c>
      <c r="AE174" s="18" t="str">
        <f t="shared" si="65"/>
        <v/>
      </c>
      <c r="AF174" s="18" t="str">
        <f t="shared" si="66"/>
        <v/>
      </c>
      <c r="AG174" s="18" t="str">
        <f t="shared" si="67"/>
        <v/>
      </c>
    </row>
    <row r="175" spans="1:33">
      <c r="A175" s="1" t="s">
        <v>352</v>
      </c>
      <c r="B175" s="21">
        <v>3</v>
      </c>
      <c r="C175" s="17" t="str">
        <f t="shared" si="68"/>
        <v>Learning to be a changemaker</v>
      </c>
      <c r="D175" s="21">
        <v>1</v>
      </c>
      <c r="E175" s="21" t="s">
        <v>272</v>
      </c>
      <c r="F175" s="21">
        <v>3</v>
      </c>
      <c r="G175" s="17" t="str">
        <f t="shared" si="51"/>
        <v/>
      </c>
      <c r="H175" s="22" t="s">
        <v>353</v>
      </c>
      <c r="I175" s="23"/>
      <c r="J175" s="23"/>
      <c r="K175" s="17" t="s">
        <v>351</v>
      </c>
      <c r="L175" s="17" t="str">
        <f t="shared" si="52"/>
        <v>The extended campus - Place and&amp;#xa;Type</v>
      </c>
      <c r="M175" s="17" t="str">
        <f t="shared" si="53"/>
        <v>The extended campus - Place and&amp;#xa;Type</v>
      </c>
      <c r="N175" s="17" t="str">
        <f t="shared" si="54"/>
        <v>The extended campus - Place and&amp;#xa;Type</v>
      </c>
      <c r="O175" s="17" t="str">
        <f t="shared" si="55"/>
        <v>The extended campus - Place and&amp;#xa;Type</v>
      </c>
      <c r="P175" s="17" t="str">
        <f t="shared" si="56"/>
        <v>The extended campus - Place and&amp;#xa;Type</v>
      </c>
      <c r="Q175" s="17" t="str">
        <f t="shared" si="57"/>
        <v>The extended campus - Place and&amp;#xa;Type</v>
      </c>
      <c r="R175" s="17" t="str">
        <f t="shared" si="58"/>
        <v>The extended campus - Place and&amp;#xa;Type</v>
      </c>
      <c r="S175" s="17" t="str">
        <f t="shared" si="59"/>
        <v>The extended campus - Place and&amp;#xa;Type</v>
      </c>
      <c r="T175" s="23"/>
      <c r="U175" s="17" t="s">
        <v>332</v>
      </c>
      <c r="V175" s="17"/>
      <c r="W175" s="18" t="str">
        <f t="shared" si="60"/>
        <v>&lt;concept id="1168" label="Learning to be a changemaker - goal-brainstorm&amp;#xa;The extended campus - Place and&amp;#xa;Type&amp;#xa;1168"/&gt;</v>
      </c>
      <c r="X175" s="18" t="str">
        <f t="shared" ca="1" si="48"/>
        <v>&lt;concept-appearance id="1168" x="9641" y="1350" stylesheet-id="goal-brainstorm" background-color="217, 234, 211,255" /&gt;</v>
      </c>
      <c r="Y175" s="18">
        <f t="shared" ca="1" si="61"/>
        <v>9641</v>
      </c>
      <c r="Z175" s="18">
        <f t="shared" ca="1" si="62"/>
        <v>1350</v>
      </c>
      <c r="AA175" s="18">
        <f t="shared" si="49"/>
        <v>5</v>
      </c>
      <c r="AB175" s="18">
        <f t="shared" si="63"/>
        <v>0</v>
      </c>
      <c r="AC175" s="18">
        <f t="shared" si="50"/>
        <v>3</v>
      </c>
      <c r="AD175" s="18" t="str">
        <f t="shared" si="64"/>
        <v>217, 234, 211,255</v>
      </c>
      <c r="AE175" s="18" t="str">
        <f t="shared" si="65"/>
        <v>&lt;connection id="link-1-1168" from-id="1168" to-id="1167"/&gt;</v>
      </c>
      <c r="AF175" s="18" t="str">
        <f t="shared" si="66"/>
        <v/>
      </c>
      <c r="AG175" s="18" t="str">
        <f t="shared" si="67"/>
        <v/>
      </c>
    </row>
    <row r="176" spans="1:33">
      <c r="A176" s="1" t="s">
        <v>350</v>
      </c>
      <c r="B176" s="21">
        <v>3</v>
      </c>
      <c r="C176" s="17" t="str">
        <f t="shared" si="68"/>
        <v>Learning to be a changemaker</v>
      </c>
      <c r="D176" s="21">
        <v>1</v>
      </c>
      <c r="E176" s="21" t="s">
        <v>272</v>
      </c>
      <c r="F176" s="21">
        <v>3</v>
      </c>
      <c r="G176" s="17" t="str">
        <f t="shared" si="51"/>
        <v/>
      </c>
      <c r="H176" s="22" t="s">
        <v>353</v>
      </c>
      <c r="I176" s="23"/>
      <c r="J176" s="23"/>
      <c r="K176" s="17" t="s">
        <v>349</v>
      </c>
      <c r="L176" s="17" t="str">
        <f t="shared" si="52"/>
        <v>Collaborate with non-school organisations&amp;#xa;to effect local change</v>
      </c>
      <c r="M176" s="17" t="str">
        <f t="shared" si="53"/>
        <v>Collaborate with non-school organisations&amp;#xa;to effect local change</v>
      </c>
      <c r="N176" s="17" t="str">
        <f t="shared" si="54"/>
        <v>Collaborate with non-school organisations&amp;#xa;to effect local change</v>
      </c>
      <c r="O176" s="17" t="str">
        <f t="shared" si="55"/>
        <v>Collaborate with non-school organisations&amp;#xa;to effect local change</v>
      </c>
      <c r="P176" s="17" t="str">
        <f t="shared" si="56"/>
        <v>Collaborate with non-school organisations&amp;#xa;to effect local change</v>
      </c>
      <c r="Q176" s="17" t="str">
        <f t="shared" si="57"/>
        <v>Collaborate with non-school organisations&amp;#xa;to effect local change</v>
      </c>
      <c r="R176" s="17" t="str">
        <f t="shared" si="58"/>
        <v>Collaborate with non-school organisations&amp;#xa;to effect local change</v>
      </c>
      <c r="S176" s="17" t="str">
        <f t="shared" si="59"/>
        <v>Collaborate with non-school organisations&amp;#xa;to effect local change</v>
      </c>
      <c r="T176" s="23"/>
      <c r="U176" s="17" t="s">
        <v>332</v>
      </c>
      <c r="V176" s="17"/>
      <c r="W176" s="18" t="str">
        <f t="shared" si="60"/>
        <v>&lt;concept id="1169" label="Learning to be a changemaker - goal-brainstorm&amp;#xa;Collaborate with non-school organisations&amp;#xa;to effect local change&amp;#xa;1169"/&gt;</v>
      </c>
      <c r="X176" s="18" t="str">
        <f t="shared" ca="1" si="48"/>
        <v>&lt;concept-appearance id="1169" x="9924" y="1803" stylesheet-id="goal-brainstorm" background-color="217, 234, 211,255" /&gt;</v>
      </c>
      <c r="Y176" s="18">
        <f t="shared" ca="1" si="61"/>
        <v>9924</v>
      </c>
      <c r="Z176" s="18">
        <f t="shared" ca="1" si="62"/>
        <v>1803</v>
      </c>
      <c r="AA176" s="18">
        <f t="shared" si="49"/>
        <v>5</v>
      </c>
      <c r="AB176" s="18">
        <f t="shared" si="63"/>
        <v>0</v>
      </c>
      <c r="AC176" s="18">
        <f t="shared" si="50"/>
        <v>3</v>
      </c>
      <c r="AD176" s="18" t="str">
        <f t="shared" si="64"/>
        <v>217, 234, 211,255</v>
      </c>
      <c r="AE176" s="18" t="str">
        <f t="shared" si="65"/>
        <v>&lt;connection id="link-1-1169" from-id="1169" to-id="1167"/&gt;</v>
      </c>
      <c r="AF176" s="18" t="str">
        <f t="shared" si="66"/>
        <v/>
      </c>
      <c r="AG176" s="18" t="str">
        <f t="shared" si="67"/>
        <v/>
      </c>
    </row>
    <row r="177" spans="1:33">
      <c r="A177" s="1" t="s">
        <v>348</v>
      </c>
      <c r="B177" s="21">
        <v>3</v>
      </c>
      <c r="C177" s="17" t="str">
        <f t="shared" si="68"/>
        <v>Learning to be a changemaker</v>
      </c>
      <c r="D177" s="21">
        <v>1</v>
      </c>
      <c r="E177" s="21" t="s">
        <v>272</v>
      </c>
      <c r="F177" s="21">
        <v>3</v>
      </c>
      <c r="G177" s="17" t="str">
        <f t="shared" si="51"/>
        <v/>
      </c>
      <c r="H177" s="22" t="s">
        <v>353</v>
      </c>
      <c r="I177" s="23"/>
      <c r="J177" s="23"/>
      <c r="K177" s="17" t="s">
        <v>347</v>
      </c>
      <c r="L177" s="17" t="str">
        <f t="shared" si="52"/>
        <v>Viable partnerships</v>
      </c>
      <c r="M177" s="17" t="str">
        <f t="shared" si="53"/>
        <v>Viable partnerships</v>
      </c>
      <c r="N177" s="17" t="str">
        <f t="shared" si="54"/>
        <v>Viable partnerships</v>
      </c>
      <c r="O177" s="17" t="str">
        <f t="shared" si="55"/>
        <v>Viable partnerships</v>
      </c>
      <c r="P177" s="17" t="str">
        <f t="shared" si="56"/>
        <v>Viable partnerships</v>
      </c>
      <c r="Q177" s="17" t="str">
        <f t="shared" si="57"/>
        <v>Viable partnerships</v>
      </c>
      <c r="R177" s="17" t="str">
        <f t="shared" si="58"/>
        <v>Viable partnerships</v>
      </c>
      <c r="S177" s="17" t="str">
        <f t="shared" si="59"/>
        <v>Viable partnerships</v>
      </c>
      <c r="T177" s="23"/>
      <c r="U177" s="17" t="s">
        <v>332</v>
      </c>
      <c r="V177" s="17"/>
      <c r="W177" s="18" t="str">
        <f t="shared" si="60"/>
        <v>&lt;concept id="1170" label="Learning to be a changemaker - goal-brainstorm&amp;#xa;Viable partnerships&amp;#xa;1170"/&gt;</v>
      </c>
      <c r="X177" s="18" t="str">
        <f t="shared" ca="1" si="48"/>
        <v>&lt;concept-appearance id="1170" x="9896" y="1788" stylesheet-id="goal-brainstorm" background-color="217, 234, 211,255" /&gt;</v>
      </c>
      <c r="Y177" s="18">
        <f t="shared" ca="1" si="61"/>
        <v>9896</v>
      </c>
      <c r="Z177" s="18">
        <f t="shared" ca="1" si="62"/>
        <v>1788</v>
      </c>
      <c r="AA177" s="18">
        <f t="shared" si="49"/>
        <v>5</v>
      </c>
      <c r="AB177" s="18">
        <f t="shared" si="63"/>
        <v>0</v>
      </c>
      <c r="AC177" s="18">
        <f t="shared" si="50"/>
        <v>3</v>
      </c>
      <c r="AD177" s="18" t="str">
        <f t="shared" si="64"/>
        <v>217, 234, 211,255</v>
      </c>
      <c r="AE177" s="18" t="str">
        <f t="shared" si="65"/>
        <v>&lt;connection id="link-1-1170" from-id="1170" to-id="1167"/&gt;</v>
      </c>
      <c r="AF177" s="18" t="str">
        <f t="shared" si="66"/>
        <v/>
      </c>
      <c r="AG177" s="18" t="str">
        <f t="shared" si="67"/>
        <v/>
      </c>
    </row>
    <row r="178" spans="1:33">
      <c r="A178" s="1" t="s">
        <v>346</v>
      </c>
      <c r="B178" s="21">
        <v>3</v>
      </c>
      <c r="C178" s="17" t="str">
        <f t="shared" si="68"/>
        <v>Learning to be a changemaker</v>
      </c>
      <c r="D178" s="21">
        <v>1</v>
      </c>
      <c r="E178" s="21" t="s">
        <v>272</v>
      </c>
      <c r="F178" s="21">
        <v>3</v>
      </c>
      <c r="G178" s="17" t="str">
        <f t="shared" si="51"/>
        <v/>
      </c>
      <c r="H178" s="22" t="s">
        <v>353</v>
      </c>
      <c r="I178" s="23"/>
      <c r="J178" s="23"/>
      <c r="K178" s="17" t="s">
        <v>345</v>
      </c>
      <c r="L178" s="17" t="str">
        <f t="shared" si="52"/>
        <v>Develop the ability to apply / evaluate&amp;#xa;remote solutions to similar problems</v>
      </c>
      <c r="M178" s="17" t="str">
        <f t="shared" si="53"/>
        <v>Develop the ability to apply / evaluate&amp;#xa;remote solutions to similar&amp;#xa;problems</v>
      </c>
      <c r="N178" s="17" t="str">
        <f t="shared" si="54"/>
        <v>Develop the ability to apply / evaluate&amp;#xa;remote solutions to similar&amp;#xa;problems</v>
      </c>
      <c r="O178" s="17" t="str">
        <f t="shared" si="55"/>
        <v>Develop the ability to apply / evaluate&amp;#xa;remote solutions to similar&amp;#xa;problems</v>
      </c>
      <c r="P178" s="17" t="str">
        <f t="shared" si="56"/>
        <v>Develop the ability to apply / evaluate&amp;#xa;remote solutions to similar&amp;#xa;problems</v>
      </c>
      <c r="Q178" s="17" t="str">
        <f t="shared" si="57"/>
        <v>Develop the ability to apply / evaluate&amp;#xa;remote solutions to similar&amp;#xa;problems</v>
      </c>
      <c r="R178" s="17" t="str">
        <f t="shared" si="58"/>
        <v>Develop the ability to apply / evaluate&amp;#xa;remote solutions to similar&amp;#xa;problems</v>
      </c>
      <c r="S178" s="17" t="str">
        <f t="shared" si="59"/>
        <v>Develop the ability to apply / evaluate&amp;#xa;remote solutions to similar&amp;#xa;problems</v>
      </c>
      <c r="T178" s="23"/>
      <c r="U178" s="17" t="s">
        <v>332</v>
      </c>
      <c r="V178" s="17"/>
      <c r="W178" s="18" t="str">
        <f t="shared" si="60"/>
        <v>&lt;concept id="1171" label="Learning to be a changemaker - goal-brainstorm&amp;#xa;Develop the ability to apply / evaluate&amp;#xa;remote solutions to similar&amp;#xa;problems&amp;#xa;1171"/&gt;</v>
      </c>
      <c r="X178" s="18" t="str">
        <f t="shared" ca="1" si="48"/>
        <v>&lt;concept-appearance id="1171" x="9135" y="1478" stylesheet-id="goal-brainstorm" background-color="217, 234, 211,255" /&gt;</v>
      </c>
      <c r="Y178" s="18">
        <f t="shared" ca="1" si="61"/>
        <v>9135</v>
      </c>
      <c r="Z178" s="18">
        <f t="shared" ca="1" si="62"/>
        <v>1478</v>
      </c>
      <c r="AA178" s="18">
        <f t="shared" si="49"/>
        <v>5</v>
      </c>
      <c r="AB178" s="18">
        <f t="shared" si="63"/>
        <v>0</v>
      </c>
      <c r="AC178" s="18">
        <f t="shared" si="50"/>
        <v>3</v>
      </c>
      <c r="AD178" s="18" t="str">
        <f t="shared" si="64"/>
        <v>217, 234, 211,255</v>
      </c>
      <c r="AE178" s="18" t="str">
        <f t="shared" si="65"/>
        <v>&lt;connection id="link-1-1171" from-id="1171" to-id="1167"/&gt;</v>
      </c>
      <c r="AF178" s="18" t="str">
        <f t="shared" si="66"/>
        <v/>
      </c>
      <c r="AG178" s="18" t="str">
        <f t="shared" si="67"/>
        <v/>
      </c>
    </row>
    <row r="179" spans="1:33">
      <c r="A179" s="1" t="s">
        <v>344</v>
      </c>
      <c r="B179" s="21">
        <v>3</v>
      </c>
      <c r="C179" s="17" t="str">
        <f t="shared" si="68"/>
        <v>Learning to be a changemaker</v>
      </c>
      <c r="D179" s="21">
        <v>1</v>
      </c>
      <c r="E179" s="21" t="s">
        <v>80</v>
      </c>
      <c r="F179" s="21"/>
      <c r="G179" s="17" t="str">
        <f t="shared" si="51"/>
        <v/>
      </c>
      <c r="H179" s="22"/>
      <c r="I179" s="23"/>
      <c r="J179" s="23"/>
      <c r="K179" s="17" t="s">
        <v>343</v>
      </c>
      <c r="L179" s="17" t="str">
        <f t="shared" si="52"/>
        <v>1. Local partnerships - Increase&amp;#xa;the power of students to effect change through, extending the physical campus with by partnering with local organisations including businesses, charities and local interest groups</v>
      </c>
      <c r="M179" s="17" t="str">
        <f t="shared" si="53"/>
        <v>1. Local partnerships - Increase&amp;#xa;the power of students to effect&amp;#xa;change through, extending the physical campus with by partnering with local organisations including businesses, charities and local interest groups</v>
      </c>
      <c r="N179" s="17" t="str">
        <f t="shared" si="54"/>
        <v>1. Local partnerships - Increase&amp;#xa;the power of students to effect&amp;#xa;change through, extending the physical&amp;#xa;campus with by partnering with local organisations including businesses, charities and local interest groups</v>
      </c>
      <c r="O179" s="17" t="str">
        <f t="shared" si="55"/>
        <v>1. Local partnerships - Increase&amp;#xa;the power of students to effect&amp;#xa;change through, extending the physical&amp;#xa;campus with by partnering&amp;#xa;with local organisations including businesses, charities and local interest groups</v>
      </c>
      <c r="P179" s="17" t="str">
        <f t="shared" si="56"/>
        <v>1. Local partnerships - Increase&amp;#xa;the power of students to effect&amp;#xa;change through, extending the physical&amp;#xa;campus with by partnering&amp;#xa;with local organisations including&amp;#xa;businesses, charities and local interest groups</v>
      </c>
      <c r="Q179" s="17" t="str">
        <f t="shared" si="57"/>
        <v>1. Local partnerships - Increase&amp;#xa;the power of students to effect&amp;#xa;change through, extending the physical&amp;#xa;campus with by partnering&amp;#xa;with local organisations including&amp;#xa;businesses, charities and local&amp;#xa;interest groups</v>
      </c>
      <c r="R179" s="17" t="str">
        <f t="shared" si="58"/>
        <v>1. Local partnerships - Increase&amp;#xa;the power of students to effect&amp;#xa;change through, extending the physical&amp;#xa;campus with by partnering&amp;#xa;with local organisations including&amp;#xa;businesses, charities and local&amp;#xa;interest groups</v>
      </c>
      <c r="S179" s="17" t="str">
        <f t="shared" si="59"/>
        <v>1. Local partnerships - Increase&amp;#xa;the power of students to effect&amp;#xa;change through, extending the physical&amp;#xa;campus with by partnering&amp;#xa;with local organisations including&amp;#xa;businesses, charities and local&amp;#xa;interest groups</v>
      </c>
      <c r="T179" s="23"/>
      <c r="U179" s="17" t="s">
        <v>332</v>
      </c>
      <c r="V179" s="17"/>
      <c r="W179" s="18" t="str">
        <f t="shared" si="60"/>
        <v>&lt;concept id="1172" label="Learning to be a changemaker - goal&amp;#xa;1. Local partnerships - Increase&amp;#xa;the power of students to effect&amp;#xa;change through, extending the physical&amp;#xa;campus with by partnering&amp;#xa;with local organisations including&amp;#xa;businesses, charities and local&amp;#xa;interest groups&amp;#xa;1172"/&gt;</v>
      </c>
      <c r="X179" s="18" t="str">
        <f t="shared" ca="1" si="48"/>
        <v>&lt;concept-appearance id="1172" x="9829" y="2124" stylesheet-id="goal" background-color="217, 234, 211,255" /&gt;</v>
      </c>
      <c r="Y179" s="18">
        <f t="shared" ca="1" si="61"/>
        <v>9829</v>
      </c>
      <c r="Z179" s="18">
        <f t="shared" ca="1" si="62"/>
        <v>2124</v>
      </c>
      <c r="AA179" s="18">
        <f t="shared" si="49"/>
        <v>4</v>
      </c>
      <c r="AB179" s="18">
        <f t="shared" si="63"/>
        <v>0</v>
      </c>
      <c r="AC179" s="18">
        <f t="shared" si="50"/>
        <v>3</v>
      </c>
      <c r="AD179" s="18" t="str">
        <f t="shared" si="64"/>
        <v>217, 234, 211,255</v>
      </c>
      <c r="AE179" s="18" t="str">
        <f t="shared" si="65"/>
        <v/>
      </c>
      <c r="AF179" s="18" t="str">
        <f t="shared" si="66"/>
        <v/>
      </c>
      <c r="AG179" s="18" t="str">
        <f t="shared" si="67"/>
        <v/>
      </c>
    </row>
    <row r="180" spans="1:33">
      <c r="A180" s="1" t="s">
        <v>342</v>
      </c>
      <c r="B180" s="21">
        <v>3</v>
      </c>
      <c r="C180" s="17" t="str">
        <f t="shared" si="68"/>
        <v>Learning to be a changemaker</v>
      </c>
      <c r="D180" s="21">
        <v>1</v>
      </c>
      <c r="E180" s="21" t="s">
        <v>272</v>
      </c>
      <c r="F180" s="17">
        <v>3</v>
      </c>
      <c r="G180" s="17" t="str">
        <f t="shared" si="51"/>
        <v/>
      </c>
      <c r="H180" s="22" t="s">
        <v>344</v>
      </c>
      <c r="I180" s="23"/>
      <c r="J180" s="23"/>
      <c r="K180" s="17" t="s">
        <v>341</v>
      </c>
      <c r="L180" s="17" t="str">
        <f t="shared" si="52"/>
        <v>Improve the quality of food we eat</v>
      </c>
      <c r="M180" s="17" t="str">
        <f t="shared" si="53"/>
        <v>Improve the quality of food we eat</v>
      </c>
      <c r="N180" s="17" t="str">
        <f t="shared" si="54"/>
        <v>Improve the quality of food we eat</v>
      </c>
      <c r="O180" s="17" t="str">
        <f t="shared" si="55"/>
        <v>Improve the quality of food we eat</v>
      </c>
      <c r="P180" s="17" t="str">
        <f t="shared" si="56"/>
        <v>Improve the quality of food we eat</v>
      </c>
      <c r="Q180" s="17" t="str">
        <f t="shared" si="57"/>
        <v>Improve the quality of food we eat</v>
      </c>
      <c r="R180" s="17" t="str">
        <f t="shared" si="58"/>
        <v>Improve the quality of food we eat</v>
      </c>
      <c r="S180" s="17" t="str">
        <f t="shared" si="59"/>
        <v>Improve the quality of food we eat</v>
      </c>
      <c r="T180" s="17"/>
      <c r="U180" s="17" t="s">
        <v>332</v>
      </c>
      <c r="V180" s="17"/>
      <c r="W180" s="18" t="str">
        <f t="shared" si="60"/>
        <v>&lt;concept id="1173" label="Learning to be a changemaker - goal-brainstorm&amp;#xa;Improve the quality of food we eat&amp;#xa;1173"/&gt;</v>
      </c>
      <c r="X180" s="18" t="str">
        <f t="shared" ca="1" si="48"/>
        <v>&lt;concept-appearance id="1173" x="8284" y="1768" stylesheet-id="goal-brainstorm" background-color="217, 234, 211,255" /&gt;</v>
      </c>
      <c r="Y180" s="18">
        <f t="shared" ca="1" si="61"/>
        <v>8284</v>
      </c>
      <c r="Z180" s="18">
        <f t="shared" ca="1" si="62"/>
        <v>1768</v>
      </c>
      <c r="AA180" s="18">
        <f t="shared" si="49"/>
        <v>5</v>
      </c>
      <c r="AB180" s="18">
        <f t="shared" si="63"/>
        <v>0</v>
      </c>
      <c r="AC180" s="18">
        <f t="shared" si="50"/>
        <v>3</v>
      </c>
      <c r="AD180" s="18" t="str">
        <f t="shared" si="64"/>
        <v>217, 234, 211,255</v>
      </c>
      <c r="AE180" s="18" t="str">
        <f t="shared" si="65"/>
        <v>&lt;connection id="link-1-1173" from-id="1173" to-id="1172"/&gt;</v>
      </c>
      <c r="AF180" s="18" t="str">
        <f t="shared" si="66"/>
        <v/>
      </c>
      <c r="AG180" s="18" t="str">
        <f t="shared" si="67"/>
        <v/>
      </c>
    </row>
    <row r="181" spans="1:33">
      <c r="A181" s="1" t="s">
        <v>340</v>
      </c>
      <c r="B181" s="21">
        <v>3</v>
      </c>
      <c r="C181" s="17" t="str">
        <f t="shared" si="68"/>
        <v>Learning to be a changemaker</v>
      </c>
      <c r="D181" s="21">
        <v>1</v>
      </c>
      <c r="E181" s="21" t="s">
        <v>272</v>
      </c>
      <c r="F181" s="17">
        <v>3</v>
      </c>
      <c r="G181" s="17" t="str">
        <f t="shared" si="51"/>
        <v/>
      </c>
      <c r="H181" s="22" t="s">
        <v>344</v>
      </c>
      <c r="I181" s="23"/>
      <c r="J181" s="23"/>
      <c r="K181" s="17" t="s">
        <v>339</v>
      </c>
      <c r="L181" s="17" t="str">
        <f t="shared" si="52"/>
        <v>Increase environmental awareness</v>
      </c>
      <c r="M181" s="17" t="str">
        <f t="shared" si="53"/>
        <v>Increase environmental awareness</v>
      </c>
      <c r="N181" s="17" t="str">
        <f t="shared" si="54"/>
        <v>Increase environmental awareness</v>
      </c>
      <c r="O181" s="17" t="str">
        <f t="shared" si="55"/>
        <v>Increase environmental awareness</v>
      </c>
      <c r="P181" s="17" t="str">
        <f t="shared" si="56"/>
        <v>Increase environmental awareness</v>
      </c>
      <c r="Q181" s="17" t="str">
        <f t="shared" si="57"/>
        <v>Increase environmental awareness</v>
      </c>
      <c r="R181" s="17" t="str">
        <f t="shared" si="58"/>
        <v>Increase environmental awareness</v>
      </c>
      <c r="S181" s="17" t="str">
        <f t="shared" si="59"/>
        <v>Increase environmental awareness</v>
      </c>
      <c r="T181" s="23"/>
      <c r="U181" s="17" t="s">
        <v>332</v>
      </c>
      <c r="V181" s="17"/>
      <c r="W181" s="18" t="str">
        <f t="shared" si="60"/>
        <v>&lt;concept id="1174" label="Learning to be a changemaker - goal-brainstorm&amp;#xa;Increase environmental awareness&amp;#xa;1174"/&gt;</v>
      </c>
      <c r="X181" s="18" t="str">
        <f t="shared" ca="1" si="48"/>
        <v>&lt;concept-appearance id="1174" x="8273" y="1236" stylesheet-id="goal-brainstorm" background-color="217, 234, 211,255" /&gt;</v>
      </c>
      <c r="Y181" s="18">
        <f t="shared" ca="1" si="61"/>
        <v>8273</v>
      </c>
      <c r="Z181" s="18">
        <f t="shared" ca="1" si="62"/>
        <v>1236</v>
      </c>
      <c r="AA181" s="18">
        <f t="shared" si="49"/>
        <v>5</v>
      </c>
      <c r="AB181" s="18">
        <f t="shared" si="63"/>
        <v>0</v>
      </c>
      <c r="AC181" s="18">
        <f t="shared" si="50"/>
        <v>3</v>
      </c>
      <c r="AD181" s="18" t="str">
        <f t="shared" si="64"/>
        <v>217, 234, 211,255</v>
      </c>
      <c r="AE181" s="18" t="str">
        <f t="shared" si="65"/>
        <v>&lt;connection id="link-1-1174" from-id="1174" to-id="1172"/&gt;</v>
      </c>
      <c r="AF181" s="18" t="str">
        <f t="shared" si="66"/>
        <v/>
      </c>
      <c r="AG181" s="18" t="str">
        <f t="shared" si="67"/>
        <v/>
      </c>
    </row>
    <row r="182" spans="1:33">
      <c r="A182" s="1" t="s">
        <v>338</v>
      </c>
      <c r="B182" s="21">
        <v>3</v>
      </c>
      <c r="C182" s="17" t="str">
        <f t="shared" si="68"/>
        <v>Learning to be a changemaker</v>
      </c>
      <c r="D182" s="21">
        <v>1</v>
      </c>
      <c r="E182" s="21" t="s">
        <v>80</v>
      </c>
      <c r="F182" s="21"/>
      <c r="G182" s="17" t="str">
        <f t="shared" si="51"/>
        <v/>
      </c>
      <c r="H182" s="22"/>
      <c r="I182" s="23"/>
      <c r="J182" s="23"/>
      <c r="K182" s="17" t="s">
        <v>337</v>
      </c>
      <c r="L182" s="17" t="str">
        <f t="shared" si="52"/>
        <v>2. Enhance personal, community and&amp;#xa;environmental well-being through collaborations with experts, stakeholders and schools - education, activities, joint projects, dissemination, shared practice</v>
      </c>
      <c r="M182" s="17" t="str">
        <f t="shared" si="53"/>
        <v>2. Enhance personal, community and&amp;#xa;environmental well-being through&amp;#xa;collaborations with experts, stakeholders and schools - education, activities, joint projects, dissemination, shared practice</v>
      </c>
      <c r="N182" s="17" t="str">
        <f t="shared" si="54"/>
        <v>2. Enhance personal, community and&amp;#xa;environmental well-being through&amp;#xa;collaborations with experts,&amp;#xa;stakeholders and schools - education, activities, joint projects, dissemination, shared practice</v>
      </c>
      <c r="O182" s="17" t="str">
        <f t="shared" si="55"/>
        <v>2. Enhance personal, community and&amp;#xa;environmental well-being through&amp;#xa;collaborations with experts,&amp;#xa;stakeholders and schools - education,&amp;#xa;activities, joint projects, dissemination, shared practice</v>
      </c>
      <c r="P182" s="17" t="str">
        <f t="shared" si="56"/>
        <v>2. Enhance personal, community and&amp;#xa;environmental well-being through&amp;#xa;collaborations with experts,&amp;#xa;stakeholders and schools - education,&amp;#xa;activities, joint projects,&amp;#xa;dissemination, shared practice</v>
      </c>
      <c r="Q182" s="17" t="str">
        <f t="shared" si="57"/>
        <v>2. Enhance personal, community and&amp;#xa;environmental well-being through&amp;#xa;collaborations with experts,&amp;#xa;stakeholders and schools - education,&amp;#xa;activities, joint projects,&amp;#xa;dissemination, shared practice</v>
      </c>
      <c r="R182" s="17" t="str">
        <f t="shared" si="58"/>
        <v>2. Enhance personal, community and&amp;#xa;environmental well-being through&amp;#xa;collaborations with experts,&amp;#xa;stakeholders and schools - education,&amp;#xa;activities, joint projects,&amp;#xa;dissemination, shared practice</v>
      </c>
      <c r="S182" s="17" t="str">
        <f t="shared" si="59"/>
        <v>2. Enhance personal, community and&amp;#xa;environmental well-being through&amp;#xa;collaborations with experts,&amp;#xa;stakeholders and schools - education,&amp;#xa;activities, joint projects,&amp;#xa;dissemination, shared practice</v>
      </c>
      <c r="T182" s="23"/>
      <c r="U182" s="17" t="s">
        <v>332</v>
      </c>
      <c r="V182" s="17"/>
      <c r="W182" s="18" t="str">
        <f t="shared" si="60"/>
        <v>&lt;concept id="1175" label="Learning to be a changemaker - goal&amp;#xa;2. Enhance personal, community and&amp;#xa;environmental well-being through&amp;#xa;collaborations with experts,&amp;#xa;stakeholders and schools - education,&amp;#xa;activities, joint projects,&amp;#xa;dissemination, shared practice&amp;#xa;1175"/&gt;</v>
      </c>
      <c r="X182" s="18" t="str">
        <f t="shared" ca="1" si="48"/>
        <v>&lt;concept-appearance id="1175" x="8456" y="2289" stylesheet-id="goal" background-color="217, 234, 211,255" /&gt;</v>
      </c>
      <c r="Y182" s="18">
        <f t="shared" ca="1" si="61"/>
        <v>8456</v>
      </c>
      <c r="Z182" s="18">
        <f t="shared" ca="1" si="62"/>
        <v>2289</v>
      </c>
      <c r="AA182" s="18">
        <f t="shared" si="49"/>
        <v>4</v>
      </c>
      <c r="AB182" s="18">
        <f t="shared" si="63"/>
        <v>0</v>
      </c>
      <c r="AC182" s="18">
        <f t="shared" si="50"/>
        <v>3</v>
      </c>
      <c r="AD182" s="18" t="str">
        <f t="shared" si="64"/>
        <v>217, 234, 211,255</v>
      </c>
      <c r="AE182" s="18" t="str">
        <f t="shared" si="65"/>
        <v/>
      </c>
      <c r="AF182" s="18" t="str">
        <f t="shared" si="66"/>
        <v/>
      </c>
      <c r="AG182" s="18" t="str">
        <f t="shared" si="67"/>
        <v/>
      </c>
    </row>
    <row r="183" spans="1:33">
      <c r="A183" s="1" t="s">
        <v>336</v>
      </c>
      <c r="B183" s="21">
        <v>3</v>
      </c>
      <c r="C183" s="17" t="str">
        <f t="shared" si="68"/>
        <v>Learning to be a changemaker</v>
      </c>
      <c r="D183" s="21">
        <v>2</v>
      </c>
      <c r="E183" s="21" t="s">
        <v>317</v>
      </c>
      <c r="F183" s="21">
        <v>1</v>
      </c>
      <c r="G183" s="17" t="str">
        <f t="shared" si="51"/>
        <v>Assessment</v>
      </c>
      <c r="H183" s="22">
        <v>1171</v>
      </c>
      <c r="I183" s="23"/>
      <c r="J183" s="23"/>
      <c r="K183" s="17" t="s">
        <v>335</v>
      </c>
      <c r="L183" s="17" t="str">
        <f t="shared" si="52"/>
        <v>How to link to curriculum</v>
      </c>
      <c r="M183" s="17" t="str">
        <f t="shared" si="53"/>
        <v>How to link to curriculum</v>
      </c>
      <c r="N183" s="17" t="str">
        <f t="shared" si="54"/>
        <v>How to link to curriculum</v>
      </c>
      <c r="O183" s="17" t="str">
        <f t="shared" si="55"/>
        <v>How to link to curriculum</v>
      </c>
      <c r="P183" s="17" t="str">
        <f t="shared" si="56"/>
        <v>How to link to curriculum</v>
      </c>
      <c r="Q183" s="17" t="str">
        <f t="shared" si="57"/>
        <v>How to link to curriculum</v>
      </c>
      <c r="R183" s="17" t="str">
        <f t="shared" si="58"/>
        <v>How to link to curriculum</v>
      </c>
      <c r="S183" s="17" t="str">
        <f t="shared" si="59"/>
        <v>How to link to curriculum</v>
      </c>
      <c r="T183" s="23"/>
      <c r="U183" s="17" t="s">
        <v>332</v>
      </c>
      <c r="V183" s="17"/>
      <c r="W183" s="18" t="str">
        <f t="shared" si="60"/>
        <v>&lt;concept id="1176" label="Learning to be a changemaker - connection from Assessment&amp;#xa;How to link to curriculum&amp;#xa;1176"/&gt;</v>
      </c>
      <c r="X183" s="18" t="str">
        <f t="shared" ca="1" si="48"/>
        <v>&lt;concept-appearance id="1176" x="9237" y="1578" stylesheet-id="connection" background-color="252, 229, 205,255" /&gt;</v>
      </c>
      <c r="Y183" s="18">
        <f t="shared" ca="1" si="61"/>
        <v>9237</v>
      </c>
      <c r="Z183" s="18">
        <f t="shared" ca="1" si="62"/>
        <v>1578</v>
      </c>
      <c r="AA183" s="18">
        <f t="shared" si="49"/>
        <v>0</v>
      </c>
      <c r="AB183" s="18">
        <f t="shared" si="63"/>
        <v>0</v>
      </c>
      <c r="AC183" s="18">
        <f t="shared" si="50"/>
        <v>1</v>
      </c>
      <c r="AD183" s="18" t="str">
        <f t="shared" si="64"/>
        <v>252, 229, 205,255</v>
      </c>
      <c r="AE183" s="18" t="str">
        <f t="shared" si="65"/>
        <v>&lt;connection id="link-1-1176" from-id="1176" to-id="1171"/&gt;</v>
      </c>
      <c r="AF183" s="18" t="str">
        <f t="shared" si="66"/>
        <v/>
      </c>
      <c r="AG183" s="18" t="str">
        <f t="shared" si="67"/>
        <v/>
      </c>
    </row>
    <row r="184" spans="1:33">
      <c r="A184" s="1" t="s">
        <v>334</v>
      </c>
      <c r="B184" s="21">
        <v>3</v>
      </c>
      <c r="C184" s="17" t="str">
        <f t="shared" si="68"/>
        <v>Learning to be a changemaker</v>
      </c>
      <c r="D184" s="21">
        <v>2</v>
      </c>
      <c r="E184" s="21" t="s">
        <v>317</v>
      </c>
      <c r="F184" s="21">
        <v>5</v>
      </c>
      <c r="G184" s="17" t="str">
        <f t="shared" si="51"/>
        <v>The adaptive school</v>
      </c>
      <c r="H184" s="22">
        <v>1175</v>
      </c>
      <c r="I184" s="23"/>
      <c r="J184" s="23"/>
      <c r="K184" s="17" t="s">
        <v>333</v>
      </c>
      <c r="L184" s="17" t="str">
        <f t="shared" si="52"/>
        <v>Creating school mission plus vision&amp;#xa;together with stakeholders</v>
      </c>
      <c r="M184" s="17" t="str">
        <f t="shared" si="53"/>
        <v>Creating school mission plus vision&amp;#xa;together with stakeholders</v>
      </c>
      <c r="N184" s="17" t="str">
        <f t="shared" si="54"/>
        <v>Creating school mission plus vision&amp;#xa;together with stakeholders</v>
      </c>
      <c r="O184" s="17" t="str">
        <f t="shared" si="55"/>
        <v>Creating school mission plus vision&amp;#xa;together with stakeholders</v>
      </c>
      <c r="P184" s="17" t="str">
        <f t="shared" si="56"/>
        <v>Creating school mission plus vision&amp;#xa;together with stakeholders</v>
      </c>
      <c r="Q184" s="17" t="str">
        <f t="shared" si="57"/>
        <v>Creating school mission plus vision&amp;#xa;together with stakeholders</v>
      </c>
      <c r="R184" s="17" t="str">
        <f t="shared" si="58"/>
        <v>Creating school mission plus vision&amp;#xa;together with stakeholders</v>
      </c>
      <c r="S184" s="17" t="str">
        <f t="shared" si="59"/>
        <v>Creating school mission plus vision&amp;#xa;together with stakeholders</v>
      </c>
      <c r="T184" s="23"/>
      <c r="U184" s="17" t="s">
        <v>332</v>
      </c>
      <c r="V184" s="17"/>
      <c r="W184" s="18" t="str">
        <f t="shared" si="60"/>
        <v>&lt;concept id="1177" label="Learning to be a changemaker - connection from The adaptive school&amp;#xa;Creating school mission plus vision&amp;#xa;together with stakeholders&amp;#xa;1177"/&gt;</v>
      </c>
      <c r="X184" s="18" t="str">
        <f t="shared" ca="1" si="48"/>
        <v>&lt;concept-appearance id="1177" x="8529" y="2417" stylesheet-id="connection" background-color="234, 209, 220,255" /&gt;</v>
      </c>
      <c r="Y184" s="18">
        <f t="shared" ca="1" si="61"/>
        <v>8529</v>
      </c>
      <c r="Z184" s="18">
        <f t="shared" ca="1" si="62"/>
        <v>2417</v>
      </c>
      <c r="AA184" s="18">
        <f t="shared" si="49"/>
        <v>0</v>
      </c>
      <c r="AB184" s="18">
        <f t="shared" si="63"/>
        <v>0</v>
      </c>
      <c r="AC184" s="18">
        <f t="shared" si="50"/>
        <v>5</v>
      </c>
      <c r="AD184" s="18" t="str">
        <f t="shared" si="64"/>
        <v>234, 209, 220,255</v>
      </c>
      <c r="AE184" s="18" t="str">
        <f t="shared" si="65"/>
        <v>&lt;connection id="link-1-1177" from-id="1177" to-id="1175"/&gt;</v>
      </c>
      <c r="AF184" s="18" t="str">
        <f t="shared" si="66"/>
        <v/>
      </c>
      <c r="AG184" s="18" t="str">
        <f t="shared" si="67"/>
        <v/>
      </c>
    </row>
    <row r="185" spans="1:33">
      <c r="A185" s="1" t="s">
        <v>331</v>
      </c>
      <c r="B185" s="21">
        <v>3</v>
      </c>
      <c r="C185" s="17" t="str">
        <f t="shared" si="68"/>
        <v>Learning to be a changemaker</v>
      </c>
      <c r="D185" s="21">
        <v>1</v>
      </c>
      <c r="E185" s="21" t="s">
        <v>314</v>
      </c>
      <c r="F185" s="17"/>
      <c r="G185" s="17" t="str">
        <f t="shared" si="51"/>
        <v/>
      </c>
      <c r="H185" s="22"/>
      <c r="I185" s="23"/>
      <c r="J185" s="23"/>
      <c r="K185" s="17" t="s">
        <v>270</v>
      </c>
      <c r="L185" s="17" t="str">
        <f t="shared" si="52"/>
        <v>Community engagement</v>
      </c>
      <c r="M185" s="17" t="str">
        <f t="shared" si="53"/>
        <v>Community engagement</v>
      </c>
      <c r="N185" s="17" t="str">
        <f t="shared" si="54"/>
        <v>Community engagement</v>
      </c>
      <c r="O185" s="17" t="str">
        <f t="shared" si="55"/>
        <v>Community engagement</v>
      </c>
      <c r="P185" s="17" t="str">
        <f t="shared" si="56"/>
        <v>Community engagement</v>
      </c>
      <c r="Q185" s="17" t="str">
        <f t="shared" si="57"/>
        <v>Community engagement</v>
      </c>
      <c r="R185" s="17" t="str">
        <f t="shared" si="58"/>
        <v>Community engagement</v>
      </c>
      <c r="S185" s="17" t="str">
        <f t="shared" si="59"/>
        <v>Community engagement</v>
      </c>
      <c r="T185" s="23"/>
      <c r="U185" s="17" t="s">
        <v>270</v>
      </c>
      <c r="V185" s="17"/>
      <c r="W185" s="18" t="str">
        <f t="shared" si="60"/>
        <v>&lt;concept id="1178" label="Learning to be a changemaker - group&amp;#xa;Community engagement&amp;#xa;1178"/&gt;</v>
      </c>
      <c r="X185" s="18" t="str">
        <f t="shared" ca="1" si="48"/>
        <v>&lt;concept-appearance id="1178" x="9722" y="827" stylesheet-id="group" background-color="217, 234, 211,255" /&gt;</v>
      </c>
      <c r="Y185" s="18">
        <f t="shared" ca="1" si="61"/>
        <v>9722</v>
      </c>
      <c r="Z185" s="18">
        <f t="shared" ca="1" si="62"/>
        <v>827</v>
      </c>
      <c r="AA185" s="18">
        <f t="shared" si="49"/>
        <v>6</v>
      </c>
      <c r="AB185" s="18">
        <f t="shared" si="63"/>
        <v>0</v>
      </c>
      <c r="AC185" s="18">
        <f t="shared" si="50"/>
        <v>3</v>
      </c>
      <c r="AD185" s="18" t="str">
        <f t="shared" si="64"/>
        <v>217, 234, 211,255</v>
      </c>
      <c r="AE185" s="18" t="str">
        <f t="shared" si="65"/>
        <v/>
      </c>
      <c r="AF185" s="18" t="str">
        <f t="shared" si="66"/>
        <v/>
      </c>
      <c r="AG185" s="18" t="str">
        <f t="shared" si="67"/>
        <v/>
      </c>
    </row>
    <row r="186" spans="1:33">
      <c r="A186" s="1" t="s">
        <v>330</v>
      </c>
      <c r="B186" s="21">
        <v>3</v>
      </c>
      <c r="C186" s="17" t="str">
        <f t="shared" si="68"/>
        <v>Learning to be a changemaker</v>
      </c>
      <c r="D186" s="21">
        <v>1</v>
      </c>
      <c r="E186" s="21" t="s">
        <v>272</v>
      </c>
      <c r="F186" s="21">
        <v>3</v>
      </c>
      <c r="G186" s="17" t="str">
        <f t="shared" si="51"/>
        <v/>
      </c>
      <c r="H186" s="22" t="s">
        <v>331</v>
      </c>
      <c r="I186" s="23"/>
      <c r="J186" s="23"/>
      <c r="K186" s="17" t="s">
        <v>329</v>
      </c>
      <c r="L186" s="17" t="str">
        <f t="shared" si="52"/>
        <v>Cross cultural and understanding&amp;#xa;of diversity through media and international relations</v>
      </c>
      <c r="M186" s="17" t="str">
        <f t="shared" si="53"/>
        <v>Cross cultural and understanding&amp;#xa;of diversity through media and&amp;#xa;international relations</v>
      </c>
      <c r="N186" s="17" t="str">
        <f t="shared" si="54"/>
        <v>Cross cultural and understanding&amp;#xa;of diversity through media and&amp;#xa;international relations</v>
      </c>
      <c r="O186" s="17" t="str">
        <f t="shared" si="55"/>
        <v>Cross cultural and understanding&amp;#xa;of diversity through media and&amp;#xa;international relations</v>
      </c>
      <c r="P186" s="17" t="str">
        <f t="shared" si="56"/>
        <v>Cross cultural and understanding&amp;#xa;of diversity through media and&amp;#xa;international relations</v>
      </c>
      <c r="Q186" s="17" t="str">
        <f t="shared" si="57"/>
        <v>Cross cultural and understanding&amp;#xa;of diversity through media and&amp;#xa;international relations</v>
      </c>
      <c r="R186" s="17" t="str">
        <f t="shared" si="58"/>
        <v>Cross cultural and understanding&amp;#xa;of diversity through media and&amp;#xa;international relations</v>
      </c>
      <c r="S186" s="17" t="str">
        <f t="shared" si="59"/>
        <v>Cross cultural and understanding&amp;#xa;of diversity through media and&amp;#xa;international relations</v>
      </c>
      <c r="T186" s="23"/>
      <c r="U186" s="17" t="s">
        <v>270</v>
      </c>
      <c r="V186" s="17"/>
      <c r="W186" s="18" t="str">
        <f t="shared" si="60"/>
        <v>&lt;concept id="1179" label="Learning to be a changemaker - goal-brainstorm&amp;#xa;Cross cultural and understanding&amp;#xa;of diversity through media and&amp;#xa;international relations&amp;#xa;1179"/&gt;</v>
      </c>
      <c r="X186" s="18" t="str">
        <f t="shared" ca="1" si="48"/>
        <v>&lt;concept-appearance id="1179" x="8396" y="1633" stylesheet-id="goal-brainstorm" background-color="217, 234, 211,255" /&gt;</v>
      </c>
      <c r="Y186" s="18">
        <f t="shared" ca="1" si="61"/>
        <v>8396</v>
      </c>
      <c r="Z186" s="18">
        <f t="shared" ca="1" si="62"/>
        <v>1633</v>
      </c>
      <c r="AA186" s="18">
        <f t="shared" si="49"/>
        <v>5</v>
      </c>
      <c r="AB186" s="18">
        <f t="shared" si="63"/>
        <v>0</v>
      </c>
      <c r="AC186" s="18">
        <f t="shared" si="50"/>
        <v>3</v>
      </c>
      <c r="AD186" s="18" t="str">
        <f t="shared" si="64"/>
        <v>217, 234, 211,255</v>
      </c>
      <c r="AE186" s="18" t="str">
        <f t="shared" si="65"/>
        <v>&lt;connection id="link-1-1179" from-id="1179" to-id="1178"/&gt;</v>
      </c>
      <c r="AF186" s="18" t="str">
        <f t="shared" si="66"/>
        <v/>
      </c>
      <c r="AG186" s="18" t="str">
        <f t="shared" si="67"/>
        <v/>
      </c>
    </row>
    <row r="187" spans="1:33">
      <c r="A187" s="1" t="s">
        <v>328</v>
      </c>
      <c r="B187" s="21">
        <v>3</v>
      </c>
      <c r="C187" s="17" t="str">
        <f t="shared" si="68"/>
        <v>Learning to be a changemaker</v>
      </c>
      <c r="D187" s="21">
        <v>1</v>
      </c>
      <c r="E187" s="21" t="s">
        <v>272</v>
      </c>
      <c r="F187" s="21">
        <v>3</v>
      </c>
      <c r="G187" s="17" t="str">
        <f t="shared" si="51"/>
        <v/>
      </c>
      <c r="H187" s="22" t="s">
        <v>331</v>
      </c>
      <c r="I187" s="23"/>
      <c r="J187" s="23"/>
      <c r="K187" s="17" t="s">
        <v>327</v>
      </c>
      <c r="L187" s="17" t="str">
        <f t="shared" si="52"/>
        <v>Increase the level of participation&amp;#xa;in political life at local and national level</v>
      </c>
      <c r="M187" s="17" t="str">
        <f t="shared" si="53"/>
        <v>Increase the level of participation&amp;#xa;in political life at local and&amp;#xa;national level</v>
      </c>
      <c r="N187" s="17" t="str">
        <f t="shared" si="54"/>
        <v>Increase the level of participation&amp;#xa;in political life at local and&amp;#xa;national level</v>
      </c>
      <c r="O187" s="17" t="str">
        <f t="shared" si="55"/>
        <v>Increase the level of participation&amp;#xa;in political life at local and&amp;#xa;national level</v>
      </c>
      <c r="P187" s="17" t="str">
        <f t="shared" si="56"/>
        <v>Increase the level of participation&amp;#xa;in political life at local and&amp;#xa;national level</v>
      </c>
      <c r="Q187" s="17" t="str">
        <f t="shared" si="57"/>
        <v>Increase the level of participation&amp;#xa;in political life at local and&amp;#xa;national level</v>
      </c>
      <c r="R187" s="17" t="str">
        <f t="shared" si="58"/>
        <v>Increase the level of participation&amp;#xa;in political life at local and&amp;#xa;national level</v>
      </c>
      <c r="S187" s="17" t="str">
        <f t="shared" si="59"/>
        <v>Increase the level of participation&amp;#xa;in political life at local and&amp;#xa;national level</v>
      </c>
      <c r="T187" s="23"/>
      <c r="U187" s="17" t="s">
        <v>270</v>
      </c>
      <c r="V187" s="17"/>
      <c r="W187" s="18" t="str">
        <f t="shared" si="60"/>
        <v>&lt;concept id="1180" label="Learning to be a changemaker - goal-brainstorm&amp;#xa;Increase the level of participation&amp;#xa;in political life at local and&amp;#xa;national level&amp;#xa;1180"/&gt;</v>
      </c>
      <c r="X187" s="18" t="str">
        <f t="shared" ca="1" si="48"/>
        <v>&lt;concept-appearance id="1180" x="9588" y="1416" stylesheet-id="goal-brainstorm" background-color="217, 234, 211,255" /&gt;</v>
      </c>
      <c r="Y187" s="18">
        <f t="shared" ca="1" si="61"/>
        <v>9588</v>
      </c>
      <c r="Z187" s="18">
        <f t="shared" ca="1" si="62"/>
        <v>1416</v>
      </c>
      <c r="AA187" s="18">
        <f t="shared" si="49"/>
        <v>5</v>
      </c>
      <c r="AB187" s="18">
        <f t="shared" si="63"/>
        <v>0</v>
      </c>
      <c r="AC187" s="18">
        <f t="shared" si="50"/>
        <v>3</v>
      </c>
      <c r="AD187" s="18" t="str">
        <f t="shared" si="64"/>
        <v>217, 234, 211,255</v>
      </c>
      <c r="AE187" s="18" t="str">
        <f t="shared" si="65"/>
        <v>&lt;connection id="link-1-1180" from-id="1180" to-id="1178"/&gt;</v>
      </c>
      <c r="AF187" s="18" t="str">
        <f t="shared" si="66"/>
        <v/>
      </c>
      <c r="AG187" s="18" t="str">
        <f t="shared" si="67"/>
        <v/>
      </c>
    </row>
    <row r="188" spans="1:33">
      <c r="A188" s="1" t="s">
        <v>326</v>
      </c>
      <c r="B188" s="21">
        <v>3</v>
      </c>
      <c r="C188" s="17" t="str">
        <f t="shared" si="68"/>
        <v>Learning to be a changemaker</v>
      </c>
      <c r="D188" s="21">
        <v>1</v>
      </c>
      <c r="E188" s="21" t="s">
        <v>272</v>
      </c>
      <c r="F188" s="21">
        <v>3</v>
      </c>
      <c r="G188" s="17" t="str">
        <f t="shared" si="51"/>
        <v/>
      </c>
      <c r="H188" s="22" t="s">
        <v>331</v>
      </c>
      <c r="I188" s="23"/>
      <c r="J188" s="23"/>
      <c r="K188" s="17" t="s">
        <v>325</v>
      </c>
      <c r="L188" s="17" t="str">
        <f t="shared" si="52"/>
        <v>Identify and own local issues</v>
      </c>
      <c r="M188" s="17" t="str">
        <f t="shared" si="53"/>
        <v>Identify and own local issues</v>
      </c>
      <c r="N188" s="17" t="str">
        <f t="shared" si="54"/>
        <v>Identify and own local issues</v>
      </c>
      <c r="O188" s="17" t="str">
        <f t="shared" si="55"/>
        <v>Identify and own local issues</v>
      </c>
      <c r="P188" s="17" t="str">
        <f t="shared" si="56"/>
        <v>Identify and own local issues</v>
      </c>
      <c r="Q188" s="17" t="str">
        <f t="shared" si="57"/>
        <v>Identify and own local issues</v>
      </c>
      <c r="R188" s="17" t="str">
        <f t="shared" si="58"/>
        <v>Identify and own local issues</v>
      </c>
      <c r="S188" s="17" t="str">
        <f t="shared" si="59"/>
        <v>Identify and own local issues</v>
      </c>
      <c r="T188" s="23"/>
      <c r="U188" s="17" t="s">
        <v>270</v>
      </c>
      <c r="V188" s="17"/>
      <c r="W188" s="18" t="str">
        <f t="shared" si="60"/>
        <v>&lt;concept id="1181" label="Learning to be a changemaker - goal-brainstorm&amp;#xa;Identify and own local issues&amp;#xa;1181"/&gt;</v>
      </c>
      <c r="X188" s="18" t="str">
        <f t="shared" ca="1" si="48"/>
        <v>&lt;concept-appearance id="1181" x="8871" y="1515" stylesheet-id="goal-brainstorm" background-color="217, 234, 211,255" /&gt;</v>
      </c>
      <c r="Y188" s="18">
        <f t="shared" ca="1" si="61"/>
        <v>8871</v>
      </c>
      <c r="Z188" s="18">
        <f t="shared" ca="1" si="62"/>
        <v>1515</v>
      </c>
      <c r="AA188" s="18">
        <f t="shared" si="49"/>
        <v>5</v>
      </c>
      <c r="AB188" s="18">
        <f t="shared" si="63"/>
        <v>0</v>
      </c>
      <c r="AC188" s="18">
        <f t="shared" si="50"/>
        <v>3</v>
      </c>
      <c r="AD188" s="18" t="str">
        <f t="shared" si="64"/>
        <v>217, 234, 211,255</v>
      </c>
      <c r="AE188" s="18" t="str">
        <f t="shared" si="65"/>
        <v>&lt;connection id="link-1-1181" from-id="1181" to-id="1178"/&gt;</v>
      </c>
      <c r="AF188" s="18" t="str">
        <f t="shared" si="66"/>
        <v/>
      </c>
      <c r="AG188" s="18" t="str">
        <f t="shared" si="67"/>
        <v/>
      </c>
    </row>
    <row r="189" spans="1:33">
      <c r="A189" s="1" t="s">
        <v>324</v>
      </c>
      <c r="B189" s="21">
        <v>3</v>
      </c>
      <c r="C189" s="17" t="str">
        <f t="shared" si="68"/>
        <v>Learning to be a changemaker</v>
      </c>
      <c r="D189" s="21">
        <v>1</v>
      </c>
      <c r="E189" s="21" t="s">
        <v>80</v>
      </c>
      <c r="F189" s="21"/>
      <c r="G189" s="17" t="str">
        <f t="shared" si="51"/>
        <v/>
      </c>
      <c r="H189" s="22"/>
      <c r="I189" s="23"/>
      <c r="J189" s="23"/>
      <c r="K189" s="17" t="s">
        <v>323</v>
      </c>
      <c r="L189" s="17" t="str">
        <f t="shared" si="52"/>
        <v>3. Engaging in community issues</v>
      </c>
      <c r="M189" s="17" t="str">
        <f t="shared" si="53"/>
        <v>3. Engaging in community issues</v>
      </c>
      <c r="N189" s="17" t="str">
        <f t="shared" si="54"/>
        <v>3. Engaging in community issues</v>
      </c>
      <c r="O189" s="17" t="str">
        <f t="shared" si="55"/>
        <v>3. Engaging in community issues</v>
      </c>
      <c r="P189" s="17" t="str">
        <f t="shared" si="56"/>
        <v>3. Engaging in community issues</v>
      </c>
      <c r="Q189" s="17" t="str">
        <f t="shared" si="57"/>
        <v>3. Engaging in community issues</v>
      </c>
      <c r="R189" s="17" t="str">
        <f t="shared" si="58"/>
        <v>3. Engaging in community issues</v>
      </c>
      <c r="S189" s="17" t="str">
        <f t="shared" si="59"/>
        <v>3. Engaging in community issues</v>
      </c>
      <c r="T189" s="23"/>
      <c r="U189" s="17" t="s">
        <v>270</v>
      </c>
      <c r="V189" s="17"/>
      <c r="W189" s="18" t="str">
        <f t="shared" si="60"/>
        <v>&lt;concept id="1182" label="Learning to be a changemaker - goal&amp;#xa;3. Engaging in community issues&amp;#xa;1182"/&gt;</v>
      </c>
      <c r="X189" s="18" t="str">
        <f t="shared" ca="1" si="48"/>
        <v>&lt;concept-appearance id="1182" x="8775" y="2274" stylesheet-id="goal" background-color="217, 234, 211,255" /&gt;</v>
      </c>
      <c r="Y189" s="18">
        <f t="shared" ca="1" si="61"/>
        <v>8775</v>
      </c>
      <c r="Z189" s="18">
        <f t="shared" ca="1" si="62"/>
        <v>2274</v>
      </c>
      <c r="AA189" s="18">
        <f t="shared" si="49"/>
        <v>4</v>
      </c>
      <c r="AB189" s="18">
        <f t="shared" si="63"/>
        <v>0</v>
      </c>
      <c r="AC189" s="18">
        <f t="shared" si="50"/>
        <v>3</v>
      </c>
      <c r="AD189" s="18" t="str">
        <f t="shared" si="64"/>
        <v>217, 234, 211,255</v>
      </c>
      <c r="AE189" s="18" t="str">
        <f t="shared" si="65"/>
        <v/>
      </c>
      <c r="AF189" s="18" t="str">
        <f t="shared" si="66"/>
        <v/>
      </c>
      <c r="AG189" s="18" t="str">
        <f t="shared" si="67"/>
        <v/>
      </c>
    </row>
    <row r="190" spans="1:33">
      <c r="A190" s="1" t="s">
        <v>322</v>
      </c>
      <c r="B190" s="21">
        <v>3</v>
      </c>
      <c r="C190" s="17" t="str">
        <f t="shared" si="68"/>
        <v>Learning to be a changemaker</v>
      </c>
      <c r="D190" s="21">
        <v>2</v>
      </c>
      <c r="E190" s="21" t="s">
        <v>317</v>
      </c>
      <c r="F190" s="21">
        <v>1</v>
      </c>
      <c r="G190" s="17" t="str">
        <f t="shared" si="51"/>
        <v>Assessment</v>
      </c>
      <c r="H190" s="22">
        <v>1182</v>
      </c>
      <c r="I190" s="23"/>
      <c r="J190" s="23"/>
      <c r="K190" s="17" t="s">
        <v>321</v>
      </c>
      <c r="L190" s="17" t="str">
        <f t="shared" si="52"/>
        <v>Societies, awareness, culture of&amp;#xa;feedback</v>
      </c>
      <c r="M190" s="17" t="str">
        <f t="shared" si="53"/>
        <v>Societies, awareness, culture of&amp;#xa;feedback</v>
      </c>
      <c r="N190" s="17" t="str">
        <f t="shared" si="54"/>
        <v>Societies, awareness, culture of&amp;#xa;feedback</v>
      </c>
      <c r="O190" s="17" t="str">
        <f t="shared" si="55"/>
        <v>Societies, awareness, culture of&amp;#xa;feedback</v>
      </c>
      <c r="P190" s="17" t="str">
        <f t="shared" si="56"/>
        <v>Societies, awareness, culture of&amp;#xa;feedback</v>
      </c>
      <c r="Q190" s="17" t="str">
        <f t="shared" si="57"/>
        <v>Societies, awareness, culture of&amp;#xa;feedback</v>
      </c>
      <c r="R190" s="17" t="str">
        <f t="shared" si="58"/>
        <v>Societies, awareness, culture of&amp;#xa;feedback</v>
      </c>
      <c r="S190" s="17" t="str">
        <f t="shared" si="59"/>
        <v>Societies, awareness, culture of&amp;#xa;feedback</v>
      </c>
      <c r="T190" s="23"/>
      <c r="U190" s="17" t="s">
        <v>270</v>
      </c>
      <c r="V190" s="17"/>
      <c r="W190" s="18" t="str">
        <f t="shared" si="60"/>
        <v>&lt;concept id="1183" label="Learning to be a changemaker - connection from Assessment&amp;#xa;Societies, awareness, culture of&amp;#xa;feedback&amp;#xa;1183"/&gt;</v>
      </c>
      <c r="X190" s="18" t="str">
        <f t="shared" ca="1" si="48"/>
        <v>&lt;concept-appearance id="1183" x="8887" y="2371" stylesheet-id="connection" background-color="252, 229, 205,255" /&gt;</v>
      </c>
      <c r="Y190" s="18">
        <f t="shared" ca="1" si="61"/>
        <v>8887</v>
      </c>
      <c r="Z190" s="18">
        <f t="shared" ca="1" si="62"/>
        <v>2371</v>
      </c>
      <c r="AA190" s="18">
        <f t="shared" si="49"/>
        <v>0</v>
      </c>
      <c r="AB190" s="18">
        <f t="shared" si="63"/>
        <v>0</v>
      </c>
      <c r="AC190" s="18">
        <f t="shared" si="50"/>
        <v>1</v>
      </c>
      <c r="AD190" s="18" t="str">
        <f t="shared" si="64"/>
        <v>252, 229, 205,255</v>
      </c>
      <c r="AE190" s="18" t="str">
        <f t="shared" si="65"/>
        <v>&lt;connection id="link-1-1183" from-id="1183" to-id="1182"/&gt;</v>
      </c>
      <c r="AF190" s="18" t="str">
        <f t="shared" si="66"/>
        <v/>
      </c>
      <c r="AG190" s="18" t="str">
        <f t="shared" si="67"/>
        <v/>
      </c>
    </row>
    <row r="191" spans="1:33">
      <c r="A191" s="1" t="s">
        <v>320</v>
      </c>
      <c r="B191" s="21">
        <v>3</v>
      </c>
      <c r="C191" s="17" t="str">
        <f t="shared" si="68"/>
        <v>Learning to be a changemaker</v>
      </c>
      <c r="D191" s="21">
        <v>2</v>
      </c>
      <c r="E191" s="21" t="s">
        <v>317</v>
      </c>
      <c r="F191" s="21">
        <v>2</v>
      </c>
      <c r="G191" s="17" t="str">
        <f t="shared" si="51"/>
        <v>Stakeholder Engagement</v>
      </c>
      <c r="H191" s="22">
        <v>1182</v>
      </c>
      <c r="I191" s="23"/>
      <c r="J191" s="23"/>
      <c r="K191" s="17" t="s">
        <v>319</v>
      </c>
      <c r="L191" s="17" t="str">
        <f t="shared" si="52"/>
        <v>Curriculum leading to global citizens</v>
      </c>
      <c r="M191" s="17" t="str">
        <f t="shared" si="53"/>
        <v>Curriculum leading to global citizens</v>
      </c>
      <c r="N191" s="17" t="str">
        <f t="shared" si="54"/>
        <v>Curriculum leading to global citizens</v>
      </c>
      <c r="O191" s="17" t="str">
        <f t="shared" si="55"/>
        <v>Curriculum leading to global citizens</v>
      </c>
      <c r="P191" s="17" t="str">
        <f t="shared" si="56"/>
        <v>Curriculum leading to global citizens</v>
      </c>
      <c r="Q191" s="17" t="str">
        <f t="shared" si="57"/>
        <v>Curriculum leading to global citizens</v>
      </c>
      <c r="R191" s="17" t="str">
        <f t="shared" si="58"/>
        <v>Curriculum leading to global citizens</v>
      </c>
      <c r="S191" s="17" t="str">
        <f t="shared" si="59"/>
        <v>Curriculum leading to global citizens</v>
      </c>
      <c r="T191" s="23"/>
      <c r="U191" s="17" t="s">
        <v>270</v>
      </c>
      <c r="V191" s="17"/>
      <c r="W191" s="18" t="str">
        <f t="shared" si="60"/>
        <v>&lt;concept id="1184" label="Learning to be a changemaker - connection from Stakeholder Engagement&amp;#xa;Curriculum leading to global citizens&amp;#xa;1184"/&gt;</v>
      </c>
      <c r="X191" s="18" t="str">
        <f t="shared" ca="1" si="48"/>
        <v>&lt;concept-appearance id="1184" x="8867" y="2362" stylesheet-id="connection" background-color="244, 204, 205,255" /&gt;</v>
      </c>
      <c r="Y191" s="18">
        <f t="shared" ca="1" si="61"/>
        <v>8867</v>
      </c>
      <c r="Z191" s="18">
        <f t="shared" ca="1" si="62"/>
        <v>2362</v>
      </c>
      <c r="AA191" s="18">
        <f t="shared" si="49"/>
        <v>0</v>
      </c>
      <c r="AB191" s="18">
        <f t="shared" si="63"/>
        <v>0</v>
      </c>
      <c r="AC191" s="18">
        <f t="shared" si="50"/>
        <v>2</v>
      </c>
      <c r="AD191" s="18" t="str">
        <f t="shared" si="64"/>
        <v>244, 204, 205,255</v>
      </c>
      <c r="AE191" s="18" t="str">
        <f t="shared" si="65"/>
        <v>&lt;connection id="link-1-1184" from-id="1184" to-id="1182"/&gt;</v>
      </c>
      <c r="AF191" s="18" t="str">
        <f t="shared" si="66"/>
        <v/>
      </c>
      <c r="AG191" s="18" t="str">
        <f t="shared" si="67"/>
        <v/>
      </c>
    </row>
    <row r="192" spans="1:33">
      <c r="A192" s="1" t="s">
        <v>318</v>
      </c>
      <c r="B192" s="21">
        <v>3</v>
      </c>
      <c r="C192" s="17" t="str">
        <f t="shared" si="68"/>
        <v>Learning to be a changemaker</v>
      </c>
      <c r="D192" s="21">
        <v>2</v>
      </c>
      <c r="E192" s="21" t="s">
        <v>317</v>
      </c>
      <c r="F192" s="21">
        <v>5</v>
      </c>
      <c r="G192" s="17" t="str">
        <f t="shared" si="51"/>
        <v>The adaptive school</v>
      </c>
      <c r="H192" s="22">
        <v>1182</v>
      </c>
      <c r="I192" s="23"/>
      <c r="J192" s="23"/>
      <c r="K192" s="17" t="s">
        <v>316</v>
      </c>
      <c r="L192" s="17" t="str">
        <f t="shared" si="52"/>
        <v>Schools embedded in the community</v>
      </c>
      <c r="M192" s="17" t="str">
        <f t="shared" si="53"/>
        <v>Schools embedded in the community</v>
      </c>
      <c r="N192" s="17" t="str">
        <f t="shared" si="54"/>
        <v>Schools embedded in the community</v>
      </c>
      <c r="O192" s="17" t="str">
        <f t="shared" si="55"/>
        <v>Schools embedded in the community</v>
      </c>
      <c r="P192" s="17" t="str">
        <f t="shared" si="56"/>
        <v>Schools embedded in the community</v>
      </c>
      <c r="Q192" s="17" t="str">
        <f t="shared" si="57"/>
        <v>Schools embedded in the community</v>
      </c>
      <c r="R192" s="17" t="str">
        <f t="shared" si="58"/>
        <v>Schools embedded in the community</v>
      </c>
      <c r="S192" s="17" t="str">
        <f t="shared" si="59"/>
        <v>Schools embedded in the community</v>
      </c>
      <c r="T192" s="23"/>
      <c r="U192" s="17" t="s">
        <v>270</v>
      </c>
      <c r="V192" s="17"/>
      <c r="W192" s="18" t="str">
        <f t="shared" si="60"/>
        <v>&lt;concept id="1185" label="Learning to be a changemaker - connection from The adaptive school&amp;#xa;Schools embedded in the community&amp;#xa;1185"/&gt;</v>
      </c>
      <c r="X192" s="18" t="str">
        <f t="shared" ca="1" si="48"/>
        <v>&lt;concept-appearance id="1185" x="8881" y="2360" stylesheet-id="connection" background-color="234, 209, 220,255" /&gt;</v>
      </c>
      <c r="Y192" s="18">
        <f t="shared" ca="1" si="61"/>
        <v>8881</v>
      </c>
      <c r="Z192" s="18">
        <f t="shared" ca="1" si="62"/>
        <v>2360</v>
      </c>
      <c r="AA192" s="18">
        <f t="shared" si="49"/>
        <v>0</v>
      </c>
      <c r="AB192" s="18">
        <f t="shared" si="63"/>
        <v>0</v>
      </c>
      <c r="AC192" s="18">
        <f t="shared" si="50"/>
        <v>5</v>
      </c>
      <c r="AD192" s="18" t="str">
        <f t="shared" si="64"/>
        <v>234, 209, 220,255</v>
      </c>
      <c r="AE192" s="18" t="str">
        <f t="shared" si="65"/>
        <v>&lt;connection id="link-1-1185" from-id="1185" to-id="1182"/&gt;</v>
      </c>
      <c r="AF192" s="18" t="str">
        <f t="shared" si="66"/>
        <v/>
      </c>
      <c r="AG192" s="18" t="str">
        <f t="shared" si="67"/>
        <v/>
      </c>
    </row>
    <row r="193" spans="1:33">
      <c r="A193" s="1" t="s">
        <v>315</v>
      </c>
      <c r="B193" s="21">
        <v>3</v>
      </c>
      <c r="C193" s="17" t="str">
        <f t="shared" si="68"/>
        <v>Learning to be a changemaker</v>
      </c>
      <c r="D193" s="21">
        <v>1</v>
      </c>
      <c r="E193" s="21" t="s">
        <v>314</v>
      </c>
      <c r="F193" s="21"/>
      <c r="G193" s="17" t="str">
        <f t="shared" si="51"/>
        <v/>
      </c>
      <c r="H193" s="22"/>
      <c r="I193" s="23"/>
      <c r="J193" s="23"/>
      <c r="K193" s="17" t="s">
        <v>297</v>
      </c>
      <c r="L193" s="17" t="str">
        <f t="shared" si="52"/>
        <v>New pedagogies</v>
      </c>
      <c r="M193" s="17" t="str">
        <f t="shared" si="53"/>
        <v>New pedagogies</v>
      </c>
      <c r="N193" s="17" t="str">
        <f t="shared" si="54"/>
        <v>New pedagogies</v>
      </c>
      <c r="O193" s="17" t="str">
        <f t="shared" si="55"/>
        <v>New pedagogies</v>
      </c>
      <c r="P193" s="17" t="str">
        <f t="shared" si="56"/>
        <v>New pedagogies</v>
      </c>
      <c r="Q193" s="17" t="str">
        <f t="shared" si="57"/>
        <v>New pedagogies</v>
      </c>
      <c r="R193" s="17" t="str">
        <f t="shared" si="58"/>
        <v>New pedagogies</v>
      </c>
      <c r="S193" s="17" t="str">
        <f t="shared" si="59"/>
        <v>New pedagogies</v>
      </c>
      <c r="T193" s="23"/>
      <c r="U193" s="17" t="s">
        <v>297</v>
      </c>
      <c r="V193" s="17"/>
      <c r="W193" s="18" t="str">
        <f t="shared" si="60"/>
        <v>&lt;concept id="1186" label="Learning to be a changemaker - group&amp;#xa;New pedagogies&amp;#xa;1186"/&gt;</v>
      </c>
      <c r="X193" s="18" t="str">
        <f t="shared" ca="1" si="48"/>
        <v>&lt;concept-appearance id="1186" x="8345" y="180" stylesheet-id="group" background-color="217, 234, 211,255" /&gt;</v>
      </c>
      <c r="Y193" s="18">
        <f t="shared" ca="1" si="61"/>
        <v>8345</v>
      </c>
      <c r="Z193" s="18">
        <f t="shared" ca="1" si="62"/>
        <v>180</v>
      </c>
      <c r="AA193" s="18">
        <f t="shared" si="49"/>
        <v>6</v>
      </c>
      <c r="AB193" s="18">
        <f t="shared" si="63"/>
        <v>0</v>
      </c>
      <c r="AC193" s="18">
        <f t="shared" si="50"/>
        <v>3</v>
      </c>
      <c r="AD193" s="18" t="str">
        <f t="shared" si="64"/>
        <v>217, 234, 211,255</v>
      </c>
      <c r="AE193" s="18" t="str">
        <f t="shared" si="65"/>
        <v/>
      </c>
      <c r="AF193" s="18" t="str">
        <f t="shared" si="66"/>
        <v/>
      </c>
      <c r="AG193" s="18" t="str">
        <f t="shared" si="67"/>
        <v/>
      </c>
    </row>
    <row r="194" spans="1:33">
      <c r="A194" s="1" t="s">
        <v>313</v>
      </c>
      <c r="B194" s="21">
        <v>3</v>
      </c>
      <c r="C194" s="17" t="str">
        <f t="shared" si="68"/>
        <v>Learning to be a changemaker</v>
      </c>
      <c r="D194" s="21">
        <v>1</v>
      </c>
      <c r="E194" s="21" t="s">
        <v>272</v>
      </c>
      <c r="F194" s="21">
        <v>3</v>
      </c>
      <c r="G194" s="17" t="str">
        <f t="shared" si="51"/>
        <v/>
      </c>
      <c r="H194" s="22" t="s">
        <v>315</v>
      </c>
      <c r="I194" s="23"/>
      <c r="J194" s="23"/>
      <c r="K194" s="17" t="s">
        <v>312</v>
      </c>
      <c r="L194" s="17" t="str">
        <f t="shared" si="52"/>
        <v>Distributed learning</v>
      </c>
      <c r="M194" s="17" t="str">
        <f t="shared" si="53"/>
        <v>Distributed learning</v>
      </c>
      <c r="N194" s="17" t="str">
        <f t="shared" si="54"/>
        <v>Distributed learning</v>
      </c>
      <c r="O194" s="17" t="str">
        <f t="shared" si="55"/>
        <v>Distributed learning</v>
      </c>
      <c r="P194" s="17" t="str">
        <f t="shared" si="56"/>
        <v>Distributed learning</v>
      </c>
      <c r="Q194" s="17" t="str">
        <f t="shared" si="57"/>
        <v>Distributed learning</v>
      </c>
      <c r="R194" s="17" t="str">
        <f t="shared" si="58"/>
        <v>Distributed learning</v>
      </c>
      <c r="S194" s="17" t="str">
        <f t="shared" si="59"/>
        <v>Distributed learning</v>
      </c>
      <c r="T194" s="23"/>
      <c r="U194" s="17" t="s">
        <v>297</v>
      </c>
      <c r="V194" s="17"/>
      <c r="W194" s="18" t="str">
        <f t="shared" si="60"/>
        <v>&lt;concept id="1187" label="Learning to be a changemaker - goal-brainstorm&amp;#xa;Distributed learning&amp;#xa;1187"/&gt;</v>
      </c>
      <c r="X194" s="18" t="str">
        <f t="shared" ca="1" si="48"/>
        <v>&lt;concept-appearance id="1187" x="9005" y="1784" stylesheet-id="goal-brainstorm" background-color="217, 234, 211,255" /&gt;</v>
      </c>
      <c r="Y194" s="18">
        <f t="shared" ca="1" si="61"/>
        <v>9005</v>
      </c>
      <c r="Z194" s="18">
        <f t="shared" ca="1" si="62"/>
        <v>1784</v>
      </c>
      <c r="AA194" s="18">
        <f t="shared" si="49"/>
        <v>5</v>
      </c>
      <c r="AB194" s="18">
        <f t="shared" si="63"/>
        <v>0</v>
      </c>
      <c r="AC194" s="18">
        <f t="shared" si="50"/>
        <v>3</v>
      </c>
      <c r="AD194" s="18" t="str">
        <f t="shared" si="64"/>
        <v>217, 234, 211,255</v>
      </c>
      <c r="AE194" s="18" t="str">
        <f t="shared" si="65"/>
        <v>&lt;connection id="link-1-1187" from-id="1187" to-id="1186"/&gt;</v>
      </c>
      <c r="AF194" s="18" t="str">
        <f t="shared" si="66"/>
        <v/>
      </c>
      <c r="AG194" s="18" t="str">
        <f t="shared" si="67"/>
        <v/>
      </c>
    </row>
    <row r="195" spans="1:33">
      <c r="A195" s="1" t="s">
        <v>311</v>
      </c>
      <c r="B195" s="21">
        <v>3</v>
      </c>
      <c r="C195" s="17" t="str">
        <f t="shared" si="68"/>
        <v>Learning to be a changemaker</v>
      </c>
      <c r="D195" s="21">
        <v>1</v>
      </c>
      <c r="E195" s="21" t="s">
        <v>272</v>
      </c>
      <c r="F195" s="21">
        <v>3</v>
      </c>
      <c r="G195" s="17" t="str">
        <f t="shared" si="51"/>
        <v/>
      </c>
      <c r="H195" s="22" t="s">
        <v>315</v>
      </c>
      <c r="I195" s="23"/>
      <c r="J195" s="23"/>
      <c r="K195" s="17" t="s">
        <v>310</v>
      </c>
      <c r="L195" s="17" t="str">
        <f t="shared" si="52"/>
        <v>Negotiated learning</v>
      </c>
      <c r="M195" s="17" t="str">
        <f t="shared" si="53"/>
        <v>Negotiated learning</v>
      </c>
      <c r="N195" s="17" t="str">
        <f t="shared" si="54"/>
        <v>Negotiated learning</v>
      </c>
      <c r="O195" s="17" t="str">
        <f t="shared" si="55"/>
        <v>Negotiated learning</v>
      </c>
      <c r="P195" s="17" t="str">
        <f t="shared" si="56"/>
        <v>Negotiated learning</v>
      </c>
      <c r="Q195" s="17" t="str">
        <f t="shared" si="57"/>
        <v>Negotiated learning</v>
      </c>
      <c r="R195" s="17" t="str">
        <f t="shared" si="58"/>
        <v>Negotiated learning</v>
      </c>
      <c r="S195" s="17" t="str">
        <f t="shared" si="59"/>
        <v>Negotiated learning</v>
      </c>
      <c r="T195" s="23"/>
      <c r="U195" s="17" t="s">
        <v>297</v>
      </c>
      <c r="V195" s="17"/>
      <c r="W195" s="18" t="str">
        <f t="shared" si="60"/>
        <v>&lt;concept id="1188" label="Learning to be a changemaker - goal-brainstorm&amp;#xa;Negotiated learning&amp;#xa;1188"/&gt;</v>
      </c>
      <c r="X195" s="18" t="str">
        <f t="shared" ca="1" si="48"/>
        <v>&lt;concept-appearance id="1188" x="8010" y="1434" stylesheet-id="goal-brainstorm" background-color="217, 234, 211,255" /&gt;</v>
      </c>
      <c r="Y195" s="18">
        <f t="shared" ca="1" si="61"/>
        <v>8010</v>
      </c>
      <c r="Z195" s="18">
        <f t="shared" ca="1" si="62"/>
        <v>1434</v>
      </c>
      <c r="AA195" s="18">
        <f t="shared" si="49"/>
        <v>5</v>
      </c>
      <c r="AB195" s="18">
        <f t="shared" si="63"/>
        <v>0</v>
      </c>
      <c r="AC195" s="18">
        <f t="shared" si="50"/>
        <v>3</v>
      </c>
      <c r="AD195" s="18" t="str">
        <f t="shared" si="64"/>
        <v>217, 234, 211,255</v>
      </c>
      <c r="AE195" s="18" t="str">
        <f t="shared" si="65"/>
        <v>&lt;connection id="link-1-1188" from-id="1188" to-id="1186"/&gt;</v>
      </c>
      <c r="AF195" s="18" t="str">
        <f t="shared" si="66"/>
        <v/>
      </c>
      <c r="AG195" s="18" t="str">
        <f t="shared" si="67"/>
        <v/>
      </c>
    </row>
    <row r="196" spans="1:33">
      <c r="A196" s="1" t="s">
        <v>309</v>
      </c>
      <c r="B196" s="21">
        <v>3</v>
      </c>
      <c r="C196" s="17" t="str">
        <f t="shared" si="68"/>
        <v>Learning to be a changemaker</v>
      </c>
      <c r="D196" s="21">
        <v>1</v>
      </c>
      <c r="E196" s="21" t="s">
        <v>80</v>
      </c>
      <c r="F196" s="21"/>
      <c r="G196" s="17" t="str">
        <f t="shared" si="51"/>
        <v/>
      </c>
      <c r="H196" s="22"/>
      <c r="I196" s="23"/>
      <c r="J196" s="23"/>
      <c r="K196" s="17" t="s">
        <v>308</v>
      </c>
      <c r="L196" s="17" t="str">
        <f t="shared" si="52"/>
        <v>4. Develop new and rediscover old&amp;#xa;pedagogies - change the role of the teacher, negotiate the development of the learning path and the learning evaluation, give empowerment to individuals to create knowledge and point others to learning opportunities</v>
      </c>
      <c r="M196" s="17" t="str">
        <f t="shared" si="53"/>
        <v>4. Develop new and rediscover old&amp;#xa;pedagogies - change the role of&amp;#xa;the teacher, negotiate the development of the learning path and the learning evaluation, give empowerment to individuals to create knowledge and point others to learning opportunities</v>
      </c>
      <c r="N196" s="17" t="str">
        <f t="shared" si="54"/>
        <v>4. Develop new and rediscover old&amp;#xa;pedagogies - change the role of&amp;#xa;the teacher, negotiate the development&amp;#xa;of the learning path and the learning evaluation, give empowerment to individuals to create knowledge and point others to learning opportunities</v>
      </c>
      <c r="O196" s="17" t="str">
        <f t="shared" si="55"/>
        <v>4. Develop new and rediscover old&amp;#xa;pedagogies - change the role of&amp;#xa;the teacher, negotiate the development&amp;#xa;of the learning path and&amp;#xa;the learning evaluation, give empowerment to individuals to create knowledge and point others to learning opportunities</v>
      </c>
      <c r="P196" s="17" t="str">
        <f t="shared" si="56"/>
        <v>4. Develop new and rediscover old&amp;#xa;pedagogies - change the role of&amp;#xa;the teacher, negotiate the development&amp;#xa;of the learning path and&amp;#xa;the learning evaluation, give&amp;#xa;empowerment to individuals to create knowledge and point others to learning opportunities</v>
      </c>
      <c r="Q196" s="17" t="str">
        <f t="shared" si="57"/>
        <v>4. Develop new and rediscover old&amp;#xa;pedagogies - change the role of&amp;#xa;the teacher, negotiate the development&amp;#xa;of the learning path and&amp;#xa;the learning evaluation, give&amp;#xa;empowerment to individuals to create&amp;#xa;knowledge and point others to learning opportunities</v>
      </c>
      <c r="R196" s="17" t="str">
        <f t="shared" si="58"/>
        <v>4. Develop new and rediscover old&amp;#xa;pedagogies - change the role of&amp;#xa;the teacher, negotiate the development&amp;#xa;of the learning path and&amp;#xa;the learning evaluation, give&amp;#xa;empowerment to individuals to create&amp;#xa;knowledge and point others&amp;#xa;to learning opportunities</v>
      </c>
      <c r="S196" s="17" t="str">
        <f t="shared" si="59"/>
        <v>4. Develop new and rediscover old&amp;#xa;pedagogies - change the role of&amp;#xa;the teacher, negotiate the development&amp;#xa;of the learning path and&amp;#xa;the learning evaluation, give&amp;#xa;empowerment to individuals to create&amp;#xa;knowledge and point others&amp;#xa;to learning opportunities</v>
      </c>
      <c r="T196" s="23"/>
      <c r="U196" s="17" t="s">
        <v>297</v>
      </c>
      <c r="V196" s="17"/>
      <c r="W196" s="18" t="str">
        <f t="shared" si="60"/>
        <v>&lt;concept id="1189" label="Learning to be a changemaker - goal&amp;#xa;4. Develop new and rediscover old&amp;#xa;pedagogies - change the role of&amp;#xa;the teacher, negotiate the development&amp;#xa;of the learning path and&amp;#xa;the learning evaluation, give&amp;#xa;empowerment to individuals to create&amp;#xa;knowledge and point others&amp;#xa;to learning opportunities&amp;#xa;1189"/&gt;</v>
      </c>
      <c r="X196" s="18" t="str">
        <f t="shared" ca="1" si="48"/>
        <v>&lt;concept-appearance id="1189" x="9075" y="2260" stylesheet-id="goal" background-color="217, 234, 211,255" /&gt;</v>
      </c>
      <c r="Y196" s="18">
        <f t="shared" ca="1" si="61"/>
        <v>9075</v>
      </c>
      <c r="Z196" s="18">
        <f t="shared" ca="1" si="62"/>
        <v>2260</v>
      </c>
      <c r="AA196" s="18">
        <f t="shared" si="49"/>
        <v>4</v>
      </c>
      <c r="AB196" s="18">
        <f t="shared" si="63"/>
        <v>0</v>
      </c>
      <c r="AC196" s="18">
        <f t="shared" si="50"/>
        <v>3</v>
      </c>
      <c r="AD196" s="18" t="str">
        <f t="shared" si="64"/>
        <v>217, 234, 211,255</v>
      </c>
      <c r="AE196" s="18" t="str">
        <f t="shared" si="65"/>
        <v/>
      </c>
      <c r="AF196" s="18" t="str">
        <f t="shared" si="66"/>
        <v/>
      </c>
      <c r="AG196" s="18" t="str">
        <f t="shared" si="67"/>
        <v/>
      </c>
    </row>
    <row r="197" spans="1:33">
      <c r="A197" s="1" t="s">
        <v>307</v>
      </c>
      <c r="B197" s="21">
        <v>3</v>
      </c>
      <c r="C197" s="17" t="str">
        <f t="shared" si="68"/>
        <v>Learning to be a changemaker</v>
      </c>
      <c r="D197" s="21">
        <v>2</v>
      </c>
      <c r="E197" s="21" t="s">
        <v>317</v>
      </c>
      <c r="F197" s="21">
        <v>1</v>
      </c>
      <c r="G197" s="17" t="str">
        <f t="shared" si="51"/>
        <v>Assessment</v>
      </c>
      <c r="H197" s="22">
        <v>1189</v>
      </c>
      <c r="I197" s="23"/>
      <c r="J197" s="23"/>
      <c r="K197" s="17" t="s">
        <v>306</v>
      </c>
      <c r="L197" s="17" t="str">
        <f t="shared" si="52"/>
        <v>Negotiated outcome of the assessment</v>
      </c>
      <c r="M197" s="17" t="str">
        <f t="shared" si="53"/>
        <v>Negotiated outcome of the assessment</v>
      </c>
      <c r="N197" s="17" t="str">
        <f t="shared" si="54"/>
        <v>Negotiated outcome of the assessment</v>
      </c>
      <c r="O197" s="17" t="str">
        <f t="shared" si="55"/>
        <v>Negotiated outcome of the assessment</v>
      </c>
      <c r="P197" s="17" t="str">
        <f t="shared" si="56"/>
        <v>Negotiated outcome of the assessment</v>
      </c>
      <c r="Q197" s="17" t="str">
        <f t="shared" si="57"/>
        <v>Negotiated outcome of the assessment</v>
      </c>
      <c r="R197" s="17" t="str">
        <f t="shared" si="58"/>
        <v>Negotiated outcome of the assessment</v>
      </c>
      <c r="S197" s="17" t="str">
        <f t="shared" si="59"/>
        <v>Negotiated outcome of the assessment</v>
      </c>
      <c r="T197" s="23"/>
      <c r="U197" s="17" t="s">
        <v>297</v>
      </c>
      <c r="V197" s="17"/>
      <c r="W197" s="18" t="str">
        <f t="shared" si="60"/>
        <v>&lt;concept id="1190" label="Learning to be a changemaker - connection from Assessment&amp;#xa;Negotiated outcome of the assessment&amp;#xa;1190"/&gt;</v>
      </c>
      <c r="X197" s="18" t="str">
        <f t="shared" ca="1" si="48"/>
        <v>&lt;concept-appearance id="1190" x="9141" y="2356" stylesheet-id="connection" background-color="252, 229, 205,255" /&gt;</v>
      </c>
      <c r="Y197" s="18">
        <f t="shared" ca="1" si="61"/>
        <v>9141</v>
      </c>
      <c r="Z197" s="18">
        <f t="shared" ca="1" si="62"/>
        <v>2356</v>
      </c>
      <c r="AA197" s="18">
        <f t="shared" si="49"/>
        <v>0</v>
      </c>
      <c r="AB197" s="18">
        <f t="shared" si="63"/>
        <v>0</v>
      </c>
      <c r="AC197" s="18">
        <f t="shared" si="50"/>
        <v>1</v>
      </c>
      <c r="AD197" s="18" t="str">
        <f t="shared" si="64"/>
        <v>252, 229, 205,255</v>
      </c>
      <c r="AE197" s="18" t="str">
        <f t="shared" si="65"/>
        <v>&lt;connection id="link-1-1190" from-id="1190" to-id="1189"/&gt;</v>
      </c>
      <c r="AF197" s="18" t="str">
        <f t="shared" si="66"/>
        <v/>
      </c>
      <c r="AG197" s="18" t="str">
        <f t="shared" si="67"/>
        <v/>
      </c>
    </row>
    <row r="198" spans="1:33">
      <c r="A198" s="1" t="s">
        <v>305</v>
      </c>
      <c r="B198" s="21">
        <v>3</v>
      </c>
      <c r="C198" s="17" t="str">
        <f t="shared" si="68"/>
        <v>Learning to be a changemaker</v>
      </c>
      <c r="D198" s="21">
        <v>2</v>
      </c>
      <c r="E198" s="21" t="s">
        <v>317</v>
      </c>
      <c r="F198" s="21">
        <v>1</v>
      </c>
      <c r="G198" s="17" t="str">
        <f t="shared" si="51"/>
        <v>Assessment</v>
      </c>
      <c r="H198" s="22">
        <v>1189</v>
      </c>
      <c r="I198" s="23"/>
      <c r="J198" s="23"/>
      <c r="K198" s="17" t="s">
        <v>304</v>
      </c>
      <c r="L198" s="17" t="str">
        <f t="shared" si="52"/>
        <v>Trained teachers preparing the assesment</v>
      </c>
      <c r="M198" s="17" t="str">
        <f t="shared" si="53"/>
        <v>Trained teachers preparing the assesment</v>
      </c>
      <c r="N198" s="17" t="str">
        <f t="shared" si="54"/>
        <v>Trained teachers preparing the assesment</v>
      </c>
      <c r="O198" s="17" t="str">
        <f t="shared" si="55"/>
        <v>Trained teachers preparing the assesment</v>
      </c>
      <c r="P198" s="17" t="str">
        <f t="shared" si="56"/>
        <v>Trained teachers preparing the assesment</v>
      </c>
      <c r="Q198" s="17" t="str">
        <f t="shared" si="57"/>
        <v>Trained teachers preparing the assesment</v>
      </c>
      <c r="R198" s="17" t="str">
        <f t="shared" si="58"/>
        <v>Trained teachers preparing the assesment</v>
      </c>
      <c r="S198" s="17" t="str">
        <f t="shared" si="59"/>
        <v>Trained teachers preparing the assesment</v>
      </c>
      <c r="T198" s="23"/>
      <c r="U198" s="17" t="s">
        <v>297</v>
      </c>
      <c r="V198" s="17"/>
      <c r="W198" s="18" t="str">
        <f t="shared" si="60"/>
        <v>&lt;concept id="1191" label="Learning to be a changemaker - connection from Assessment&amp;#xa;Trained teachers preparing the assesment&amp;#xa;1191"/&gt;</v>
      </c>
      <c r="X198" s="18" t="str">
        <f t="shared" ca="1" si="48"/>
        <v>&lt;concept-appearance id="1191" x="9180" y="2369" stylesheet-id="connection" background-color="252, 229, 205,255" /&gt;</v>
      </c>
      <c r="Y198" s="18">
        <f t="shared" ca="1" si="61"/>
        <v>9180</v>
      </c>
      <c r="Z198" s="18">
        <f t="shared" ca="1" si="62"/>
        <v>2369</v>
      </c>
      <c r="AA198" s="18">
        <f t="shared" si="49"/>
        <v>0</v>
      </c>
      <c r="AB198" s="18">
        <f t="shared" si="63"/>
        <v>0</v>
      </c>
      <c r="AC198" s="18">
        <f t="shared" si="50"/>
        <v>1</v>
      </c>
      <c r="AD198" s="18" t="str">
        <f t="shared" si="64"/>
        <v>252, 229, 205,255</v>
      </c>
      <c r="AE198" s="18" t="str">
        <f t="shared" si="65"/>
        <v>&lt;connection id="link-1-1191" from-id="1191" to-id="1189"/&gt;</v>
      </c>
      <c r="AF198" s="18" t="str">
        <f t="shared" si="66"/>
        <v/>
      </c>
      <c r="AG198" s="18" t="str">
        <f t="shared" si="67"/>
        <v/>
      </c>
    </row>
    <row r="199" spans="1:33">
      <c r="A199" s="1" t="s">
        <v>303</v>
      </c>
      <c r="B199" s="21">
        <v>3</v>
      </c>
      <c r="C199" s="17" t="str">
        <f t="shared" si="68"/>
        <v>Learning to be a changemaker</v>
      </c>
      <c r="D199" s="21">
        <v>2</v>
      </c>
      <c r="E199" s="21" t="s">
        <v>317</v>
      </c>
      <c r="F199" s="21">
        <v>1</v>
      </c>
      <c r="G199" s="17" t="str">
        <f t="shared" si="51"/>
        <v>Assessment</v>
      </c>
      <c r="H199" s="22">
        <v>1189</v>
      </c>
      <c r="I199" s="23"/>
      <c r="J199" s="23"/>
      <c r="K199" s="17" t="s">
        <v>302</v>
      </c>
      <c r="L199" s="17" t="str">
        <f t="shared" si="52"/>
        <v>Self-assessment awareness - multiple&amp;#xa;creators</v>
      </c>
      <c r="M199" s="17" t="str">
        <f t="shared" si="53"/>
        <v>Self-assessment awareness - multiple&amp;#xa;creators</v>
      </c>
      <c r="N199" s="17" t="str">
        <f t="shared" si="54"/>
        <v>Self-assessment awareness - multiple&amp;#xa;creators</v>
      </c>
      <c r="O199" s="17" t="str">
        <f t="shared" si="55"/>
        <v>Self-assessment awareness - multiple&amp;#xa;creators</v>
      </c>
      <c r="P199" s="17" t="str">
        <f t="shared" si="56"/>
        <v>Self-assessment awareness - multiple&amp;#xa;creators</v>
      </c>
      <c r="Q199" s="17" t="str">
        <f t="shared" si="57"/>
        <v>Self-assessment awareness - multiple&amp;#xa;creators</v>
      </c>
      <c r="R199" s="17" t="str">
        <f t="shared" si="58"/>
        <v>Self-assessment awareness - multiple&amp;#xa;creators</v>
      </c>
      <c r="S199" s="17" t="str">
        <f t="shared" si="59"/>
        <v>Self-assessment awareness - multiple&amp;#xa;creators</v>
      </c>
      <c r="T199" s="23"/>
      <c r="U199" s="17" t="s">
        <v>297</v>
      </c>
      <c r="V199" s="17"/>
      <c r="W199" s="18" t="str">
        <f t="shared" si="60"/>
        <v>&lt;concept id="1192" label="Learning to be a changemaker - connection from Assessment&amp;#xa;Self-assessment awareness - multiple&amp;#xa;creators&amp;#xa;1192"/&gt;</v>
      </c>
      <c r="X199" s="18" t="str">
        <f t="shared" ref="X199:X262" ca="1" si="69">"&lt;concept-appearance id="""&amp;A199&amp;""" x="""&amp;Y199&amp;""" y="""&amp;Z199&amp;""" stylesheet-id="""&amp;E199&amp;""" background-color="""&amp;AD199&amp;""" /&gt;"</f>
        <v>&lt;concept-appearance id="1192" x="9197" y="2326" stylesheet-id="connection" background-color="252, 229, 205,255" /&gt;</v>
      </c>
      <c r="Y199" s="18">
        <f t="shared" ca="1" si="61"/>
        <v>9197</v>
      </c>
      <c r="Z199" s="18">
        <f t="shared" ca="1" si="62"/>
        <v>2326</v>
      </c>
      <c r="AA199" s="18">
        <f t="shared" ref="AA199:AA262" si="70">IF(E199="group",6,IF(E199="goal-brainstorm",5,IF(E199="goal",4,IF(E199="solution",3,IF(E199="technology",2,IF(E199="other-resource",1,0))))))</f>
        <v>0</v>
      </c>
      <c r="AB199" s="18">
        <f t="shared" si="63"/>
        <v>0</v>
      </c>
      <c r="AC199" s="18">
        <f t="shared" ref="AC199:AC262" si="71">IF(E199="connection",F199,B199)</f>
        <v>1</v>
      </c>
      <c r="AD199" s="18" t="str">
        <f t="shared" si="64"/>
        <v>252, 229, 205,255</v>
      </c>
      <c r="AE199" s="18" t="str">
        <f t="shared" si="65"/>
        <v>&lt;connection id="link-1-1192" from-id="1192" to-id="1189"/&gt;</v>
      </c>
      <c r="AF199" s="18" t="str">
        <f t="shared" si="66"/>
        <v/>
      </c>
      <c r="AG199" s="18" t="str">
        <f t="shared" si="67"/>
        <v/>
      </c>
    </row>
    <row r="200" spans="1:33">
      <c r="A200" s="1" t="s">
        <v>301</v>
      </c>
      <c r="B200" s="21">
        <v>3</v>
      </c>
      <c r="C200" s="17" t="str">
        <f t="shared" si="68"/>
        <v>Learning to be a changemaker</v>
      </c>
      <c r="D200" s="21">
        <v>2</v>
      </c>
      <c r="E200" s="21" t="s">
        <v>317</v>
      </c>
      <c r="F200" s="21">
        <v>2</v>
      </c>
      <c r="G200" s="17" t="str">
        <f t="shared" ref="G200:G263" si="72">IF(E200="connection",IF((F200=1),"Assessment",IF((F200=2),"Stakeholder Engagement",IF((F200=3),"Learning to be a changemaker",IF((F200=4),"The creative learning environment",IF((F200=5),"The adaptive school","Floor"))))),"")</f>
        <v>Stakeholder Engagement</v>
      </c>
      <c r="H200" s="22">
        <v>1189</v>
      </c>
      <c r="I200" s="23"/>
      <c r="J200" s="23"/>
      <c r="K200" s="17" t="s">
        <v>300</v>
      </c>
      <c r="L200" s="17" t="str">
        <f t="shared" ref="L200:L263" si="73">IFERROR(REPLACE(K200,SEARCH(" ",K200,$S$5),1,"&amp;#xa;"),K200)</f>
        <v>Active responsible teachers</v>
      </c>
      <c r="M200" s="17" t="str">
        <f t="shared" ref="M200:M263" si="74">IFERROR(REPLACE(L200,SEARCH(" ",L200,2*S$5+4),1,"&amp;#xa;"),L200)</f>
        <v>Active responsible teachers</v>
      </c>
      <c r="N200" s="17" t="str">
        <f t="shared" ref="N200:N263" si="75">IFERROR(REPLACE(M200,SEARCH(" ",M200,3*$S$5+8),1,"&amp;#xa;"),M200)</f>
        <v>Active responsible teachers</v>
      </c>
      <c r="O200" s="17" t="str">
        <f t="shared" ref="O200:O263" si="76">IFERROR(REPLACE(N200,SEARCH(" ",N200,4*$S$5+12),1,"&amp;#xa;"),N200)</f>
        <v>Active responsible teachers</v>
      </c>
      <c r="P200" s="17" t="str">
        <f t="shared" ref="P200:P263" si="77">IFERROR(REPLACE(O200,SEARCH(" ",O200,5*$S$5+16),1,"&amp;#xa;"),O200)</f>
        <v>Active responsible teachers</v>
      </c>
      <c r="Q200" s="17" t="str">
        <f t="shared" ref="Q200:Q263" si="78">IFERROR(REPLACE(P200,SEARCH(" ",P200,6*$S$5+20),1,"&amp;#xa;"),P200)</f>
        <v>Active responsible teachers</v>
      </c>
      <c r="R200" s="17" t="str">
        <f t="shared" ref="R200:R263" si="79">IFERROR(REPLACE(Q200,SEARCH(" ",Q200,7*$S$5+24),1,"&amp;#xa;"),Q200)</f>
        <v>Active responsible teachers</v>
      </c>
      <c r="S200" s="17" t="str">
        <f t="shared" ref="S200:S263" si="80">IFERROR(REPLACE(R200,SEARCH(" ",R200,8*$S$5+28),1,"&amp;#xa;"),R200)</f>
        <v>Active responsible teachers</v>
      </c>
      <c r="T200" s="23"/>
      <c r="U200" s="17" t="s">
        <v>297</v>
      </c>
      <c r="V200" s="17"/>
      <c r="W200" s="18" t="str">
        <f t="shared" ref="W200:W263" si="81">"&lt;concept id="""&amp;A200&amp;""" label="""&amp; C200 &amp; " - " &amp; E200 &amp; IF(E200="connection", " from " &amp; G200,"") &amp; "&amp;#xa;" &amp; S200 &amp; "&amp;#xa;"&amp; A200&amp;"""/&gt;"</f>
        <v>&lt;concept id="1193" label="Learning to be a changemaker - connection from Stakeholder Engagement&amp;#xa;Active responsible teachers&amp;#xa;1193"/&gt;</v>
      </c>
      <c r="X200" s="18" t="str">
        <f t="shared" ca="1" si="69"/>
        <v>&lt;concept-appearance id="1193" x="9202" y="2353" stylesheet-id="connection" background-color="244, 204, 205,255" /&gt;</v>
      </c>
      <c r="Y200" s="18">
        <f t="shared" ref="Y200:Y263" ca="1" si="82">IF(E200="connection",VLOOKUP(H200&amp;"",A$7:Y$358,25, FALSE)+64+RANDBETWEEN(0,64), IF(AB200=0,4*$Y$5+RANDBETWEEN(0,$Y$5),AB200*$Y$5+RANDBETWEEN(0.1*$Y$5,0.9*$Y$5)))</f>
        <v>9202</v>
      </c>
      <c r="Z200" s="18">
        <f t="shared" ref="Z200:Z263" ca="1" si="83">IF(E200="connection",VLOOKUP(H200&amp;"",A$7:Z$358,26, FALSE)+64+RANDBETWEEN(0,64), IF((T200&amp;E200="goal"),2*$Z$5+RANDBETWEEN(0.1*$Z$5, 0.3*$Z$5),7*$Z$5-(AA200*$Z$5+RANDBETWEEN(0.1*$Z$5, 0.9*$Z$5))))</f>
        <v>2353</v>
      </c>
      <c r="AA200" s="18">
        <f t="shared" si="70"/>
        <v>0</v>
      </c>
      <c r="AB200" s="18">
        <f t="shared" ref="AB200:AB263" si="84">IF(T200="near",1,IF(T200="medium",2,IF(T200="long",3,0)))</f>
        <v>0</v>
      </c>
      <c r="AC200" s="18">
        <f t="shared" si="71"/>
        <v>2</v>
      </c>
      <c r="AD200" s="18" t="str">
        <f t="shared" ref="AD200:AD263" si="85">IF(AC200=1,$AD$1,IF(AC200=2,$AD$2,IF(AC200=3,$AD$3,IF(AC200=4,$AD$4,IF(AC200=5,$AD$5,"255, 255, 255, 255")))))</f>
        <v>244, 204, 205,255</v>
      </c>
      <c r="AE200" s="18" t="str">
        <f t="shared" ref="AE200:AE263" si="86">IF(H200&lt;&gt;"","&lt;connection id=""link-1-" &amp; $A200 &amp; """ from-id=""" &amp; $A200 &amp; """ to-id=""" &amp; H200 &amp; """/&gt;","")</f>
        <v>&lt;connection id="link-1-1193" from-id="1193" to-id="1189"/&gt;</v>
      </c>
      <c r="AF200" s="18" t="str">
        <f t="shared" ref="AF200:AF263" si="87">IF(I200&lt;&gt;"","&lt;connection id=""link-2-" &amp; $A200 &amp; """ from-id=""" &amp; $A200 &amp; """ to-id=""" &amp; I200 &amp; """/&gt;","")</f>
        <v/>
      </c>
      <c r="AG200" s="18" t="str">
        <f t="shared" ref="AG200:AG263" si="88">IF(J200&lt;&gt;"","&lt;connection id=""link-3-" &amp; $A200 &amp; """ from-id=""" &amp; $A200 &amp; """ to-id=""" &amp; J200 &amp; """/&gt;","")</f>
        <v/>
      </c>
    </row>
    <row r="201" spans="1:33">
      <c r="A201" s="1" t="s">
        <v>299</v>
      </c>
      <c r="B201" s="21">
        <v>3</v>
      </c>
      <c r="C201" s="17" t="str">
        <f t="shared" si="68"/>
        <v>Learning to be a changemaker</v>
      </c>
      <c r="D201" s="21">
        <v>2</v>
      </c>
      <c r="E201" s="21" t="s">
        <v>317</v>
      </c>
      <c r="F201" s="21">
        <v>5</v>
      </c>
      <c r="G201" s="17" t="str">
        <f t="shared" si="72"/>
        <v>The adaptive school</v>
      </c>
      <c r="H201" s="22">
        <v>1189</v>
      </c>
      <c r="I201" s="23"/>
      <c r="J201" s="23"/>
      <c r="K201" s="17" t="s">
        <v>298</v>
      </c>
      <c r="L201" s="17" t="str">
        <f t="shared" si="73"/>
        <v>Through critical action research&amp;#xa;(reflective and active teachers and students)</v>
      </c>
      <c r="M201" s="17" t="str">
        <f t="shared" si="74"/>
        <v>Through critical action research&amp;#xa;(reflective and active teachers&amp;#xa;and students)</v>
      </c>
      <c r="N201" s="17" t="str">
        <f t="shared" si="75"/>
        <v>Through critical action research&amp;#xa;(reflective and active teachers&amp;#xa;and students)</v>
      </c>
      <c r="O201" s="17" t="str">
        <f t="shared" si="76"/>
        <v>Through critical action research&amp;#xa;(reflective and active teachers&amp;#xa;and students)</v>
      </c>
      <c r="P201" s="17" t="str">
        <f t="shared" si="77"/>
        <v>Through critical action research&amp;#xa;(reflective and active teachers&amp;#xa;and students)</v>
      </c>
      <c r="Q201" s="17" t="str">
        <f t="shared" si="78"/>
        <v>Through critical action research&amp;#xa;(reflective and active teachers&amp;#xa;and students)</v>
      </c>
      <c r="R201" s="17" t="str">
        <f t="shared" si="79"/>
        <v>Through critical action research&amp;#xa;(reflective and active teachers&amp;#xa;and students)</v>
      </c>
      <c r="S201" s="17" t="str">
        <f t="shared" si="80"/>
        <v>Through critical action research&amp;#xa;(reflective and active teachers&amp;#xa;and students)</v>
      </c>
      <c r="T201" s="23"/>
      <c r="U201" s="17" t="s">
        <v>297</v>
      </c>
      <c r="V201" s="17"/>
      <c r="W201" s="18" t="str">
        <f t="shared" si="81"/>
        <v>&lt;concept id="1194" label="Learning to be a changemaker - connection from The adaptive school&amp;#xa;Through critical action research&amp;#xa;(reflective and active teachers&amp;#xa;and students)&amp;#xa;1194"/&gt;</v>
      </c>
      <c r="X201" s="18" t="str">
        <f t="shared" ca="1" si="69"/>
        <v>&lt;concept-appearance id="1194" x="9200" y="2384" stylesheet-id="connection" background-color="234, 209, 220,255" /&gt;</v>
      </c>
      <c r="Y201" s="18">
        <f t="shared" ca="1" si="82"/>
        <v>9200</v>
      </c>
      <c r="Z201" s="18">
        <f t="shared" ca="1" si="83"/>
        <v>2384</v>
      </c>
      <c r="AA201" s="18">
        <f t="shared" si="70"/>
        <v>0</v>
      </c>
      <c r="AB201" s="18">
        <f t="shared" si="84"/>
        <v>0</v>
      </c>
      <c r="AC201" s="18">
        <f t="shared" si="71"/>
        <v>5</v>
      </c>
      <c r="AD201" s="18" t="str">
        <f t="shared" si="85"/>
        <v>234, 209, 220,255</v>
      </c>
      <c r="AE201" s="18" t="str">
        <f t="shared" si="86"/>
        <v>&lt;connection id="link-1-1194" from-id="1194" to-id="1189"/&gt;</v>
      </c>
      <c r="AF201" s="18" t="str">
        <f t="shared" si="87"/>
        <v/>
      </c>
      <c r="AG201" s="18" t="str">
        <f t="shared" si="88"/>
        <v/>
      </c>
    </row>
    <row r="202" spans="1:33">
      <c r="A202" s="1" t="s">
        <v>296</v>
      </c>
      <c r="B202" s="21">
        <v>3</v>
      </c>
      <c r="C202" s="17" t="str">
        <f t="shared" si="68"/>
        <v>Learning to be a changemaker</v>
      </c>
      <c r="D202" s="21">
        <v>1</v>
      </c>
      <c r="E202" s="21" t="s">
        <v>15</v>
      </c>
      <c r="F202" s="21"/>
      <c r="G202" s="17" t="str">
        <f t="shared" si="72"/>
        <v/>
      </c>
      <c r="H202" s="22">
        <v>1216</v>
      </c>
      <c r="I202" s="23"/>
      <c r="J202" s="23"/>
      <c r="K202" s="17" t="s">
        <v>688</v>
      </c>
      <c r="L202" s="17" t="str">
        <f t="shared" si="73"/>
        <v>A local partnership website listing&amp;#xa;the school&amp;apos;s activities and interests - allows outside orgs. to offer help</v>
      </c>
      <c r="M202" s="17" t="str">
        <f t="shared" si="74"/>
        <v>A local partnership website listing&amp;#xa;the school&amp;apos;s activities&amp;#xa;and interests - allows outside orgs. to offer help</v>
      </c>
      <c r="N202" s="17" t="str">
        <f t="shared" si="75"/>
        <v>A local partnership website listing&amp;#xa;the school&amp;apos;s activities&amp;#xa;and interests - allows outside&amp;#xa;orgs. to offer help</v>
      </c>
      <c r="O202" s="17" t="str">
        <f t="shared" si="76"/>
        <v>A local partnership website listing&amp;#xa;the school&amp;apos;s activities&amp;#xa;and interests - allows outside&amp;#xa;orgs. to offer help</v>
      </c>
      <c r="P202" s="17" t="str">
        <f t="shared" si="77"/>
        <v>A local partnership website listing&amp;#xa;the school&amp;apos;s activities&amp;#xa;and interests - allows outside&amp;#xa;orgs. to offer help</v>
      </c>
      <c r="Q202" s="17" t="str">
        <f t="shared" si="78"/>
        <v>A local partnership website listing&amp;#xa;the school&amp;apos;s activities&amp;#xa;and interests - allows outside&amp;#xa;orgs. to offer help</v>
      </c>
      <c r="R202" s="17" t="str">
        <f t="shared" si="79"/>
        <v>A local partnership website listing&amp;#xa;the school&amp;apos;s activities&amp;#xa;and interests - allows outside&amp;#xa;orgs. to offer help</v>
      </c>
      <c r="S202" s="17" t="str">
        <f t="shared" si="80"/>
        <v>A local partnership website listing&amp;#xa;the school&amp;apos;s activities&amp;#xa;and interests - allows outside&amp;#xa;orgs. to offer help</v>
      </c>
      <c r="T202" s="23" t="s">
        <v>4</v>
      </c>
      <c r="U202" s="17"/>
      <c r="V202" s="17"/>
      <c r="W202" s="18" t="str">
        <f t="shared" si="81"/>
        <v>&lt;concept id="1195" label="Learning to be a changemaker - technology&amp;#xa;A local partnership website listing&amp;#xa;the school&amp;apos;s activities&amp;#xa;and interests - allows outside&amp;#xa;orgs. to offer help&amp;#xa;1195"/&gt;</v>
      </c>
      <c r="X202" s="18" t="str">
        <f t="shared" ca="1" si="69"/>
        <v>&lt;concept-appearance id="1195" x="2629" y="4314" stylesheet-id="technology" background-color="217, 234, 211,255" /&gt;</v>
      </c>
      <c r="Y202" s="18">
        <f t="shared" ca="1" si="82"/>
        <v>2629</v>
      </c>
      <c r="Z202" s="18">
        <f t="shared" ca="1" si="83"/>
        <v>4314</v>
      </c>
      <c r="AA202" s="18">
        <f t="shared" si="70"/>
        <v>2</v>
      </c>
      <c r="AB202" s="18">
        <f t="shared" si="84"/>
        <v>1</v>
      </c>
      <c r="AC202" s="18">
        <f t="shared" si="71"/>
        <v>3</v>
      </c>
      <c r="AD202" s="18" t="str">
        <f t="shared" si="85"/>
        <v>217, 234, 211,255</v>
      </c>
      <c r="AE202" s="18" t="str">
        <f t="shared" si="86"/>
        <v>&lt;connection id="link-1-1195" from-id="1195" to-id="1216"/&gt;</v>
      </c>
      <c r="AF202" s="18" t="str">
        <f t="shared" si="87"/>
        <v/>
      </c>
      <c r="AG202" s="18" t="str">
        <f t="shared" si="88"/>
        <v/>
      </c>
    </row>
    <row r="203" spans="1:33">
      <c r="A203" s="1" t="s">
        <v>295</v>
      </c>
      <c r="B203" s="21">
        <v>3</v>
      </c>
      <c r="C203" s="17" t="str">
        <f t="shared" si="68"/>
        <v>Learning to be a changemaker</v>
      </c>
      <c r="D203" s="21">
        <v>1</v>
      </c>
      <c r="E203" s="21" t="s">
        <v>49</v>
      </c>
      <c r="F203" s="21"/>
      <c r="G203" s="17" t="str">
        <f t="shared" si="72"/>
        <v/>
      </c>
      <c r="H203" s="22">
        <v>1172</v>
      </c>
      <c r="I203" s="23"/>
      <c r="J203" s="23"/>
      <c r="K203" s="17" t="s">
        <v>294</v>
      </c>
      <c r="L203" s="17" t="str">
        <f t="shared" si="73"/>
        <v>Do action research in the community&amp;#xa;to analyse common attitudes / ways of behaving and how they could be changed</v>
      </c>
      <c r="M203" s="17" t="str">
        <f t="shared" si="74"/>
        <v>Do action research in the community&amp;#xa;to analyse common attitudes&amp;#xa;/ ways of behaving and how they could be changed</v>
      </c>
      <c r="N203" s="17" t="str">
        <f t="shared" si="75"/>
        <v>Do action research in the community&amp;#xa;to analyse common attitudes&amp;#xa;/ ways of behaving and how they&amp;#xa;could be changed</v>
      </c>
      <c r="O203" s="17" t="str">
        <f t="shared" si="76"/>
        <v>Do action research in the community&amp;#xa;to analyse common attitudes&amp;#xa;/ ways of behaving and how they&amp;#xa;could be changed</v>
      </c>
      <c r="P203" s="17" t="str">
        <f t="shared" si="77"/>
        <v>Do action research in the community&amp;#xa;to analyse common attitudes&amp;#xa;/ ways of behaving and how they&amp;#xa;could be changed</v>
      </c>
      <c r="Q203" s="17" t="str">
        <f t="shared" si="78"/>
        <v>Do action research in the community&amp;#xa;to analyse common attitudes&amp;#xa;/ ways of behaving and how they&amp;#xa;could be changed</v>
      </c>
      <c r="R203" s="17" t="str">
        <f t="shared" si="79"/>
        <v>Do action research in the community&amp;#xa;to analyse common attitudes&amp;#xa;/ ways of behaving and how they&amp;#xa;could be changed</v>
      </c>
      <c r="S203" s="17" t="str">
        <f t="shared" si="80"/>
        <v>Do action research in the community&amp;#xa;to analyse common attitudes&amp;#xa;/ ways of behaving and how they&amp;#xa;could be changed</v>
      </c>
      <c r="T203" s="23" t="s">
        <v>4</v>
      </c>
      <c r="U203" s="17"/>
      <c r="V203" s="17"/>
      <c r="W203" s="18" t="str">
        <f t="shared" si="81"/>
        <v>&lt;concept id="1196" label="Learning to be a changemaker - solution&amp;#xa;Do action research in the community&amp;#xa;to analyse common attitudes&amp;#xa;/ ways of behaving and how they&amp;#xa;could be changed&amp;#xa;1196"/&gt;</v>
      </c>
      <c r="X203" s="18" t="str">
        <f t="shared" ca="1" si="69"/>
        <v>&lt;concept-appearance id="1196" x="2368" y="3661" stylesheet-id="solution" background-color="217, 234, 211,255" /&gt;</v>
      </c>
      <c r="Y203" s="18">
        <f t="shared" ca="1" si="82"/>
        <v>2368</v>
      </c>
      <c r="Z203" s="18">
        <f t="shared" ca="1" si="83"/>
        <v>3661</v>
      </c>
      <c r="AA203" s="18">
        <f t="shared" si="70"/>
        <v>3</v>
      </c>
      <c r="AB203" s="18">
        <f t="shared" si="84"/>
        <v>1</v>
      </c>
      <c r="AC203" s="18">
        <f t="shared" si="71"/>
        <v>3</v>
      </c>
      <c r="AD203" s="18" t="str">
        <f t="shared" si="85"/>
        <v>217, 234, 211,255</v>
      </c>
      <c r="AE203" s="18" t="str">
        <f t="shared" si="86"/>
        <v>&lt;connection id="link-1-1196" from-id="1196" to-id="1172"/&gt;</v>
      </c>
      <c r="AF203" s="18" t="str">
        <f t="shared" si="87"/>
        <v/>
      </c>
      <c r="AG203" s="18" t="str">
        <f t="shared" si="88"/>
        <v/>
      </c>
    </row>
    <row r="204" spans="1:33">
      <c r="A204" s="1" t="s">
        <v>293</v>
      </c>
      <c r="B204" s="21">
        <v>3</v>
      </c>
      <c r="C204" s="17" t="str">
        <f t="shared" si="68"/>
        <v>Learning to be a changemaker</v>
      </c>
      <c r="D204" s="21">
        <v>1</v>
      </c>
      <c r="E204" s="21" t="s">
        <v>49</v>
      </c>
      <c r="F204" s="21"/>
      <c r="G204" s="17" t="str">
        <f t="shared" si="72"/>
        <v/>
      </c>
      <c r="H204" s="22">
        <v>1172</v>
      </c>
      <c r="I204" s="23"/>
      <c r="J204" s="23"/>
      <c r="K204" s="17" t="s">
        <v>292</v>
      </c>
      <c r="L204" s="17" t="str">
        <f t="shared" si="73"/>
        <v>Make shared decisions which can&amp;#xa;have an impact on the community</v>
      </c>
      <c r="M204" s="17" t="str">
        <f t="shared" si="74"/>
        <v>Make shared decisions which can&amp;#xa;have an impact on the community</v>
      </c>
      <c r="N204" s="17" t="str">
        <f t="shared" si="75"/>
        <v>Make shared decisions which can&amp;#xa;have an impact on the community</v>
      </c>
      <c r="O204" s="17" t="str">
        <f t="shared" si="76"/>
        <v>Make shared decisions which can&amp;#xa;have an impact on the community</v>
      </c>
      <c r="P204" s="17" t="str">
        <f t="shared" si="77"/>
        <v>Make shared decisions which can&amp;#xa;have an impact on the community</v>
      </c>
      <c r="Q204" s="17" t="str">
        <f t="shared" si="78"/>
        <v>Make shared decisions which can&amp;#xa;have an impact on the community</v>
      </c>
      <c r="R204" s="17" t="str">
        <f t="shared" si="79"/>
        <v>Make shared decisions which can&amp;#xa;have an impact on the community</v>
      </c>
      <c r="S204" s="17" t="str">
        <f t="shared" si="80"/>
        <v>Make shared decisions which can&amp;#xa;have an impact on the community</v>
      </c>
      <c r="T204" s="23" t="s">
        <v>4</v>
      </c>
      <c r="U204" s="17"/>
      <c r="V204" s="17"/>
      <c r="W204" s="18" t="str">
        <f t="shared" si="81"/>
        <v>&lt;concept id="1197" label="Learning to be a changemaker - solution&amp;#xa;Make shared decisions which can&amp;#xa;have an impact on the community&amp;#xa;1197"/&gt;</v>
      </c>
      <c r="X204" s="18" t="str">
        <f t="shared" ca="1" si="69"/>
        <v>&lt;concept-appearance id="1197" x="2533" y="3552" stylesheet-id="solution" background-color="217, 234, 211,255" /&gt;</v>
      </c>
      <c r="Y204" s="18">
        <f t="shared" ca="1" si="82"/>
        <v>2533</v>
      </c>
      <c r="Z204" s="18">
        <f t="shared" ca="1" si="83"/>
        <v>3552</v>
      </c>
      <c r="AA204" s="18">
        <f t="shared" si="70"/>
        <v>3</v>
      </c>
      <c r="AB204" s="18">
        <f t="shared" si="84"/>
        <v>1</v>
      </c>
      <c r="AC204" s="18">
        <f t="shared" si="71"/>
        <v>3</v>
      </c>
      <c r="AD204" s="18" t="str">
        <f t="shared" si="85"/>
        <v>217, 234, 211,255</v>
      </c>
      <c r="AE204" s="18" t="str">
        <f t="shared" si="86"/>
        <v>&lt;connection id="link-1-1197" from-id="1197" to-id="1172"/&gt;</v>
      </c>
      <c r="AF204" s="18" t="str">
        <f t="shared" si="87"/>
        <v/>
      </c>
      <c r="AG204" s="18" t="str">
        <f t="shared" si="88"/>
        <v/>
      </c>
    </row>
    <row r="205" spans="1:33">
      <c r="A205" s="1" t="s">
        <v>291</v>
      </c>
      <c r="B205" s="21">
        <v>3</v>
      </c>
      <c r="C205" s="17" t="str">
        <f t="shared" si="68"/>
        <v>Learning to be a changemaker</v>
      </c>
      <c r="D205" s="21">
        <v>1</v>
      </c>
      <c r="E205" s="21" t="s">
        <v>49</v>
      </c>
      <c r="F205" s="21"/>
      <c r="G205" s="17" t="str">
        <f t="shared" si="72"/>
        <v/>
      </c>
      <c r="H205" s="22">
        <v>1172</v>
      </c>
      <c r="I205" s="23">
        <v>1182</v>
      </c>
      <c r="J205" s="23"/>
      <c r="K205" s="17" t="s">
        <v>290</v>
      </c>
      <c r="L205" s="17" t="str">
        <f t="shared" si="73"/>
        <v>Use media to find other solutions&amp;#xa;to problems</v>
      </c>
      <c r="M205" s="17" t="str">
        <f t="shared" si="74"/>
        <v>Use media to find other solutions&amp;#xa;to problems</v>
      </c>
      <c r="N205" s="17" t="str">
        <f t="shared" si="75"/>
        <v>Use media to find other solutions&amp;#xa;to problems</v>
      </c>
      <c r="O205" s="17" t="str">
        <f t="shared" si="76"/>
        <v>Use media to find other solutions&amp;#xa;to problems</v>
      </c>
      <c r="P205" s="17" t="str">
        <f t="shared" si="77"/>
        <v>Use media to find other solutions&amp;#xa;to problems</v>
      </c>
      <c r="Q205" s="17" t="str">
        <f t="shared" si="78"/>
        <v>Use media to find other solutions&amp;#xa;to problems</v>
      </c>
      <c r="R205" s="17" t="str">
        <f t="shared" si="79"/>
        <v>Use media to find other solutions&amp;#xa;to problems</v>
      </c>
      <c r="S205" s="17" t="str">
        <f t="shared" si="80"/>
        <v>Use media to find other solutions&amp;#xa;to problems</v>
      </c>
      <c r="T205" s="23" t="s">
        <v>4</v>
      </c>
      <c r="U205" s="17"/>
      <c r="V205" s="17"/>
      <c r="W205" s="18" t="str">
        <f t="shared" si="81"/>
        <v>&lt;concept id="1198" label="Learning to be a changemaker - solution&amp;#xa;Use media to find other solutions&amp;#xa;to problems&amp;#xa;1198"/&gt;</v>
      </c>
      <c r="X205" s="18" t="str">
        <f t="shared" ca="1" si="69"/>
        <v>&lt;concept-appearance id="1198" x="3763" y="3291" stylesheet-id="solution" background-color="217, 234, 211,255" /&gt;</v>
      </c>
      <c r="Y205" s="18">
        <f t="shared" ca="1" si="82"/>
        <v>3763</v>
      </c>
      <c r="Z205" s="18">
        <f t="shared" ca="1" si="83"/>
        <v>3291</v>
      </c>
      <c r="AA205" s="18">
        <f t="shared" si="70"/>
        <v>3</v>
      </c>
      <c r="AB205" s="18">
        <f t="shared" si="84"/>
        <v>1</v>
      </c>
      <c r="AC205" s="18">
        <f t="shared" si="71"/>
        <v>3</v>
      </c>
      <c r="AD205" s="18" t="str">
        <f t="shared" si="85"/>
        <v>217, 234, 211,255</v>
      </c>
      <c r="AE205" s="18" t="str">
        <f t="shared" si="86"/>
        <v>&lt;connection id="link-1-1198" from-id="1198" to-id="1172"/&gt;</v>
      </c>
      <c r="AF205" s="18" t="str">
        <f t="shared" si="87"/>
        <v>&lt;connection id="link-2-1198" from-id="1198" to-id="1182"/&gt;</v>
      </c>
      <c r="AG205" s="18" t="str">
        <f t="shared" si="88"/>
        <v/>
      </c>
    </row>
    <row r="206" spans="1:33">
      <c r="A206" s="1" t="s">
        <v>289</v>
      </c>
      <c r="B206" s="21">
        <v>3</v>
      </c>
      <c r="C206" s="17" t="str">
        <f t="shared" si="68"/>
        <v>Learning to be a changemaker</v>
      </c>
      <c r="D206" s="21">
        <v>1</v>
      </c>
      <c r="E206" s="21" t="s">
        <v>49</v>
      </c>
      <c r="F206" s="21"/>
      <c r="G206" s="17" t="str">
        <f t="shared" si="72"/>
        <v/>
      </c>
      <c r="H206" s="22">
        <v>1172</v>
      </c>
      <c r="I206" s="23">
        <v>1182</v>
      </c>
      <c r="J206" s="23"/>
      <c r="K206" s="17" t="s">
        <v>288</v>
      </c>
      <c r="L206" s="17" t="str">
        <f t="shared" si="73"/>
        <v>use the Internet to research how&amp;#xa;similar issues have been dealt with elsewhere</v>
      </c>
      <c r="M206" s="17" t="str">
        <f t="shared" si="74"/>
        <v>use the Internet to research how&amp;#xa;similar issues have been dealt&amp;#xa;with elsewhere</v>
      </c>
      <c r="N206" s="17" t="str">
        <f t="shared" si="75"/>
        <v>use the Internet to research how&amp;#xa;similar issues have been dealt&amp;#xa;with elsewhere</v>
      </c>
      <c r="O206" s="17" t="str">
        <f t="shared" si="76"/>
        <v>use the Internet to research how&amp;#xa;similar issues have been dealt&amp;#xa;with elsewhere</v>
      </c>
      <c r="P206" s="17" t="str">
        <f t="shared" si="77"/>
        <v>use the Internet to research how&amp;#xa;similar issues have been dealt&amp;#xa;with elsewhere</v>
      </c>
      <c r="Q206" s="17" t="str">
        <f t="shared" si="78"/>
        <v>use the Internet to research how&amp;#xa;similar issues have been dealt&amp;#xa;with elsewhere</v>
      </c>
      <c r="R206" s="17" t="str">
        <f t="shared" si="79"/>
        <v>use the Internet to research how&amp;#xa;similar issues have been dealt&amp;#xa;with elsewhere</v>
      </c>
      <c r="S206" s="17" t="str">
        <f t="shared" si="80"/>
        <v>use the Internet to research how&amp;#xa;similar issues have been dealt&amp;#xa;with elsewhere</v>
      </c>
      <c r="T206" s="23" t="s">
        <v>4</v>
      </c>
      <c r="U206" s="17"/>
      <c r="V206" s="17"/>
      <c r="W206" s="18" t="str">
        <f t="shared" si="81"/>
        <v>&lt;concept id="1199" label="Learning to be a changemaker - solution&amp;#xa;use the Internet to research how&amp;#xa;similar issues have been dealt&amp;#xa;with elsewhere&amp;#xa;1199"/&gt;</v>
      </c>
      <c r="X206" s="18" t="str">
        <f t="shared" ca="1" si="69"/>
        <v>&lt;concept-appearance id="1199" x="3139" y="3808" stylesheet-id="solution" background-color="217, 234, 211,255" /&gt;</v>
      </c>
      <c r="Y206" s="18">
        <f t="shared" ca="1" si="82"/>
        <v>3139</v>
      </c>
      <c r="Z206" s="18">
        <f t="shared" ca="1" si="83"/>
        <v>3808</v>
      </c>
      <c r="AA206" s="18">
        <f t="shared" si="70"/>
        <v>3</v>
      </c>
      <c r="AB206" s="18">
        <f t="shared" si="84"/>
        <v>1</v>
      </c>
      <c r="AC206" s="18">
        <f t="shared" si="71"/>
        <v>3</v>
      </c>
      <c r="AD206" s="18" t="str">
        <f t="shared" si="85"/>
        <v>217, 234, 211,255</v>
      </c>
      <c r="AE206" s="18" t="str">
        <f t="shared" si="86"/>
        <v>&lt;connection id="link-1-1199" from-id="1199" to-id="1172"/&gt;</v>
      </c>
      <c r="AF206" s="18" t="str">
        <f t="shared" si="87"/>
        <v>&lt;connection id="link-2-1199" from-id="1199" to-id="1182"/&gt;</v>
      </c>
      <c r="AG206" s="18" t="str">
        <f t="shared" si="88"/>
        <v/>
      </c>
    </row>
    <row r="207" spans="1:33">
      <c r="A207" s="1" t="s">
        <v>287</v>
      </c>
      <c r="B207" s="21">
        <v>3</v>
      </c>
      <c r="C207" s="17" t="str">
        <f t="shared" si="68"/>
        <v>Learning to be a changemaker</v>
      </c>
      <c r="D207" s="21">
        <v>1</v>
      </c>
      <c r="E207" s="21" t="s">
        <v>15</v>
      </c>
      <c r="F207" s="21"/>
      <c r="G207" s="17" t="str">
        <f t="shared" si="72"/>
        <v/>
      </c>
      <c r="H207" s="22">
        <v>1215</v>
      </c>
      <c r="I207" s="23"/>
      <c r="J207" s="23"/>
      <c r="K207" s="17" t="s">
        <v>689</v>
      </c>
      <c r="L207" s="17" t="str">
        <f t="shared" si="73"/>
        <v>A mobile app giving students the&amp;#xa;power to collect data about issues they think need &amp;quot;fixing&amp;quot; -  create a report to deliver to the school &amp;quot;action board&amp;apos;</v>
      </c>
      <c r="M207" s="17" t="str">
        <f t="shared" si="74"/>
        <v>A mobile app giving students the&amp;#xa;power to collect data about issues&amp;#xa;they think need &amp;quot;fixing&amp;quot; -  create a report to deliver to the school &amp;quot;action board&amp;apos;</v>
      </c>
      <c r="N207" s="17" t="str">
        <f t="shared" si="75"/>
        <v>A mobile app giving students the&amp;#xa;power to collect data about issues&amp;#xa;they think need &amp;quot;fixing&amp;quot;&amp;#xa;-  create a report to deliver to the school &amp;quot;action board&amp;apos;</v>
      </c>
      <c r="O207" s="17" t="str">
        <f t="shared" si="76"/>
        <v>A mobile app giving students the&amp;#xa;power to collect data about issues&amp;#xa;they think need &amp;quot;fixing&amp;quot;&amp;#xa;-  create a report to deliver&amp;#xa;to the school &amp;quot;action board&amp;apos;</v>
      </c>
      <c r="P207" s="17" t="str">
        <f t="shared" si="77"/>
        <v>A mobile app giving students the&amp;#xa;power to collect data about issues&amp;#xa;they think need &amp;quot;fixing&amp;quot;&amp;#xa;-  create a report to deliver&amp;#xa;to the school &amp;quot;action&amp;#xa;board&amp;apos;</v>
      </c>
      <c r="Q207" s="17" t="str">
        <f t="shared" si="78"/>
        <v>A mobile app giving students the&amp;#xa;power to collect data about issues&amp;#xa;they think need &amp;quot;fixing&amp;quot;&amp;#xa;-  create a report to deliver&amp;#xa;to the school &amp;quot;action&amp;#xa;board&amp;apos;</v>
      </c>
      <c r="R207" s="17" t="str">
        <f t="shared" si="79"/>
        <v>A mobile app giving students the&amp;#xa;power to collect data about issues&amp;#xa;they think need &amp;quot;fixing&amp;quot;&amp;#xa;-  create a report to deliver&amp;#xa;to the school &amp;quot;action&amp;#xa;board&amp;apos;</v>
      </c>
      <c r="S207" s="17" t="str">
        <f t="shared" si="80"/>
        <v>A mobile app giving students the&amp;#xa;power to collect data about issues&amp;#xa;they think need &amp;quot;fixing&amp;quot;&amp;#xa;-  create a report to deliver&amp;#xa;to the school &amp;quot;action&amp;#xa;board&amp;apos;</v>
      </c>
      <c r="T207" s="23" t="s">
        <v>4</v>
      </c>
      <c r="U207" s="17"/>
      <c r="V207" s="17"/>
      <c r="W207" s="18" t="str">
        <f t="shared" si="81"/>
        <v>&lt;concept id="1200" label="Learning to be a changemaker - technology&amp;#xa;A mobile app giving students the&amp;#xa;power to collect data about issues&amp;#xa;they think need &amp;quot;fixing&amp;quot;&amp;#xa;-  create a report to deliver&amp;#xa;to the school &amp;quot;action&amp;#xa;board&amp;apos;&amp;#xa;1200"/&gt;</v>
      </c>
      <c r="X207" s="18" t="str">
        <f t="shared" ca="1" si="69"/>
        <v>&lt;concept-appearance id="1200" x="3225" y="4818" stylesheet-id="technology" background-color="217, 234, 211,255" /&gt;</v>
      </c>
      <c r="Y207" s="18">
        <f t="shared" ca="1" si="82"/>
        <v>3225</v>
      </c>
      <c r="Z207" s="18">
        <f t="shared" ca="1" si="83"/>
        <v>4818</v>
      </c>
      <c r="AA207" s="18">
        <f t="shared" si="70"/>
        <v>2</v>
      </c>
      <c r="AB207" s="18">
        <f t="shared" si="84"/>
        <v>1</v>
      </c>
      <c r="AC207" s="18">
        <f t="shared" si="71"/>
        <v>3</v>
      </c>
      <c r="AD207" s="18" t="str">
        <f t="shared" si="85"/>
        <v>217, 234, 211,255</v>
      </c>
      <c r="AE207" s="18" t="str">
        <f t="shared" si="86"/>
        <v>&lt;connection id="link-1-1200" from-id="1200" to-id="1215"/&gt;</v>
      </c>
      <c r="AF207" s="18" t="str">
        <f t="shared" si="87"/>
        <v/>
      </c>
      <c r="AG207" s="18" t="str">
        <f t="shared" si="88"/>
        <v/>
      </c>
    </row>
    <row r="208" spans="1:33">
      <c r="A208" s="1" t="s">
        <v>286</v>
      </c>
      <c r="B208" s="21">
        <v>3</v>
      </c>
      <c r="C208" s="17" t="str">
        <f t="shared" si="68"/>
        <v>Learning to be a changemaker</v>
      </c>
      <c r="D208" s="21">
        <v>1</v>
      </c>
      <c r="E208" s="21" t="s">
        <v>49</v>
      </c>
      <c r="F208" s="21"/>
      <c r="G208" s="17" t="str">
        <f t="shared" si="72"/>
        <v/>
      </c>
      <c r="H208" s="22">
        <v>1172</v>
      </c>
      <c r="I208" s="23">
        <v>1182</v>
      </c>
      <c r="J208" s="23"/>
      <c r="K208" s="17" t="s">
        <v>285</v>
      </c>
      <c r="L208" s="17" t="str">
        <f t="shared" si="73"/>
        <v>Devices which give access to media&amp;#xa;and resources - non electronic, electronic, mobile</v>
      </c>
      <c r="M208" s="17" t="str">
        <f t="shared" si="74"/>
        <v>Devices which give access to media&amp;#xa;and resources - non electronic,&amp;#xa;electronic, mobile</v>
      </c>
      <c r="N208" s="17" t="str">
        <f t="shared" si="75"/>
        <v>Devices which give access to media&amp;#xa;and resources - non electronic,&amp;#xa;electronic, mobile</v>
      </c>
      <c r="O208" s="17" t="str">
        <f t="shared" si="76"/>
        <v>Devices which give access to media&amp;#xa;and resources - non electronic,&amp;#xa;electronic, mobile</v>
      </c>
      <c r="P208" s="17" t="str">
        <f t="shared" si="77"/>
        <v>Devices which give access to media&amp;#xa;and resources - non electronic,&amp;#xa;electronic, mobile</v>
      </c>
      <c r="Q208" s="17" t="str">
        <f t="shared" si="78"/>
        <v>Devices which give access to media&amp;#xa;and resources - non electronic,&amp;#xa;electronic, mobile</v>
      </c>
      <c r="R208" s="17" t="str">
        <f t="shared" si="79"/>
        <v>Devices which give access to media&amp;#xa;and resources - non electronic,&amp;#xa;electronic, mobile</v>
      </c>
      <c r="S208" s="17" t="str">
        <f t="shared" si="80"/>
        <v>Devices which give access to media&amp;#xa;and resources - non electronic,&amp;#xa;electronic, mobile</v>
      </c>
      <c r="T208" s="23" t="s">
        <v>4</v>
      </c>
      <c r="U208" s="17"/>
      <c r="V208" s="17"/>
      <c r="W208" s="18" t="str">
        <f t="shared" si="81"/>
        <v>&lt;concept id="1201" label="Learning to be a changemaker - solution&amp;#xa;Devices which give access to media&amp;#xa;and resources - non electronic,&amp;#xa;electronic, mobile&amp;#xa;1201"/&gt;</v>
      </c>
      <c r="X208" s="18" t="str">
        <f t="shared" ca="1" si="69"/>
        <v>&lt;concept-appearance id="1201" x="3399" y="3495" stylesheet-id="solution" background-color="217, 234, 211,255" /&gt;</v>
      </c>
      <c r="Y208" s="18">
        <f t="shared" ca="1" si="82"/>
        <v>3399</v>
      </c>
      <c r="Z208" s="18">
        <f t="shared" ca="1" si="83"/>
        <v>3495</v>
      </c>
      <c r="AA208" s="18">
        <f t="shared" si="70"/>
        <v>3</v>
      </c>
      <c r="AB208" s="18">
        <f t="shared" si="84"/>
        <v>1</v>
      </c>
      <c r="AC208" s="18">
        <f t="shared" si="71"/>
        <v>3</v>
      </c>
      <c r="AD208" s="18" t="str">
        <f t="shared" si="85"/>
        <v>217, 234, 211,255</v>
      </c>
      <c r="AE208" s="18" t="str">
        <f t="shared" si="86"/>
        <v>&lt;connection id="link-1-1201" from-id="1201" to-id="1172"/&gt;</v>
      </c>
      <c r="AF208" s="18" t="str">
        <f t="shared" si="87"/>
        <v>&lt;connection id="link-2-1201" from-id="1201" to-id="1182"/&gt;</v>
      </c>
      <c r="AG208" s="18" t="str">
        <f t="shared" si="88"/>
        <v/>
      </c>
    </row>
    <row r="209" spans="1:33">
      <c r="A209" s="1" t="s">
        <v>284</v>
      </c>
      <c r="B209" s="21">
        <v>3</v>
      </c>
      <c r="C209" s="17" t="str">
        <f t="shared" si="68"/>
        <v>Learning to be a changemaker</v>
      </c>
      <c r="D209" s="21">
        <v>1</v>
      </c>
      <c r="E209" s="21" t="s">
        <v>49</v>
      </c>
      <c r="F209" s="21"/>
      <c r="G209" s="17" t="str">
        <f t="shared" si="72"/>
        <v/>
      </c>
      <c r="H209" s="22"/>
      <c r="I209" s="23"/>
      <c r="J209" s="23"/>
      <c r="K209" s="17" t="s">
        <v>283</v>
      </c>
      <c r="L209" s="17" t="str">
        <f t="shared" si="73"/>
        <v>Devices which give access to diverse&amp;#xa;communities: local associations, twinning initiatives, education and info, experts, materials to create objects</v>
      </c>
      <c r="M209" s="17" t="str">
        <f t="shared" si="74"/>
        <v>Devices which give access to diverse&amp;#xa;communities: local associations,&amp;#xa;twinning initiatives, education and info, experts, materials to create objects</v>
      </c>
      <c r="N209" s="17" t="str">
        <f t="shared" si="75"/>
        <v>Devices which give access to diverse&amp;#xa;communities: local associations,&amp;#xa;twinning initiatives, education&amp;#xa;and info, experts, materials to create objects</v>
      </c>
      <c r="O209" s="17" t="str">
        <f t="shared" si="76"/>
        <v>Devices which give access to diverse&amp;#xa;communities: local associations,&amp;#xa;twinning initiatives, education&amp;#xa;and info, experts, materials&amp;#xa;to create objects</v>
      </c>
      <c r="P209" s="17" t="str">
        <f t="shared" si="77"/>
        <v>Devices which give access to diverse&amp;#xa;communities: local associations,&amp;#xa;twinning initiatives, education&amp;#xa;and info, experts, materials&amp;#xa;to create objects</v>
      </c>
      <c r="Q209" s="17" t="str">
        <f t="shared" si="78"/>
        <v>Devices which give access to diverse&amp;#xa;communities: local associations,&amp;#xa;twinning initiatives, education&amp;#xa;and info, experts, materials&amp;#xa;to create objects</v>
      </c>
      <c r="R209" s="17" t="str">
        <f t="shared" si="79"/>
        <v>Devices which give access to diverse&amp;#xa;communities: local associations,&amp;#xa;twinning initiatives, education&amp;#xa;and info, experts, materials&amp;#xa;to create objects</v>
      </c>
      <c r="S209" s="17" t="str">
        <f t="shared" si="80"/>
        <v>Devices which give access to diverse&amp;#xa;communities: local associations,&amp;#xa;twinning initiatives, education&amp;#xa;and info, experts, materials&amp;#xa;to create objects</v>
      </c>
      <c r="T209" s="23"/>
      <c r="U209" s="17"/>
      <c r="V209" s="17"/>
      <c r="W209" s="18" t="str">
        <f t="shared" si="81"/>
        <v>&lt;concept id="1202" label="Learning to be a changemaker - solution&amp;#xa;Devices which give access to diverse&amp;#xa;communities: local associations,&amp;#xa;twinning initiatives, education&amp;#xa;and info, experts, materials&amp;#xa;to create objects&amp;#xa;1202"/&gt;</v>
      </c>
      <c r="X209" s="18" t="str">
        <f t="shared" ca="1" si="69"/>
        <v>&lt;concept-appearance id="1202" x="8463" y="3749" stylesheet-id="solution" background-color="217, 234, 211,255" /&gt;</v>
      </c>
      <c r="Y209" s="18">
        <f t="shared" ca="1" si="82"/>
        <v>8463</v>
      </c>
      <c r="Z209" s="18">
        <f t="shared" ca="1" si="83"/>
        <v>3749</v>
      </c>
      <c r="AA209" s="18">
        <f t="shared" si="70"/>
        <v>3</v>
      </c>
      <c r="AB209" s="18">
        <f t="shared" si="84"/>
        <v>0</v>
      </c>
      <c r="AC209" s="18">
        <f t="shared" si="71"/>
        <v>3</v>
      </c>
      <c r="AD209" s="18" t="str">
        <f t="shared" si="85"/>
        <v>217, 234, 211,255</v>
      </c>
      <c r="AE209" s="18" t="str">
        <f t="shared" si="86"/>
        <v/>
      </c>
      <c r="AF209" s="18" t="str">
        <f t="shared" si="87"/>
        <v/>
      </c>
      <c r="AG209" s="18" t="str">
        <f t="shared" si="88"/>
        <v/>
      </c>
    </row>
    <row r="210" spans="1:33">
      <c r="A210" s="1" t="s">
        <v>282</v>
      </c>
      <c r="B210" s="21">
        <v>3</v>
      </c>
      <c r="C210" s="17" t="str">
        <f t="shared" si="68"/>
        <v>Learning to be a changemaker</v>
      </c>
      <c r="D210" s="21">
        <v>1</v>
      </c>
      <c r="E210" s="21" t="s">
        <v>49</v>
      </c>
      <c r="F210" s="21"/>
      <c r="G210" s="17" t="str">
        <f t="shared" si="72"/>
        <v/>
      </c>
      <c r="H210" s="22"/>
      <c r="I210" s="23"/>
      <c r="J210" s="23"/>
      <c r="K210" s="17" t="s">
        <v>281</v>
      </c>
      <c r="L210" s="17" t="str">
        <f t="shared" si="73"/>
        <v>Social media connectedness</v>
      </c>
      <c r="M210" s="17" t="str">
        <f t="shared" si="74"/>
        <v>Social media connectedness</v>
      </c>
      <c r="N210" s="17" t="str">
        <f t="shared" si="75"/>
        <v>Social media connectedness</v>
      </c>
      <c r="O210" s="17" t="str">
        <f t="shared" si="76"/>
        <v>Social media connectedness</v>
      </c>
      <c r="P210" s="17" t="str">
        <f t="shared" si="77"/>
        <v>Social media connectedness</v>
      </c>
      <c r="Q210" s="17" t="str">
        <f t="shared" si="78"/>
        <v>Social media connectedness</v>
      </c>
      <c r="R210" s="17" t="str">
        <f t="shared" si="79"/>
        <v>Social media connectedness</v>
      </c>
      <c r="S210" s="17" t="str">
        <f t="shared" si="80"/>
        <v>Social media connectedness</v>
      </c>
      <c r="T210" s="23" t="s">
        <v>4</v>
      </c>
      <c r="U210" s="17"/>
      <c r="V210" s="17"/>
      <c r="W210" s="18" t="str">
        <f t="shared" si="81"/>
        <v>&lt;concept id="1203" label="Learning to be a changemaker - solution&amp;#xa;Social media connectedness&amp;#xa;1203"/&gt;</v>
      </c>
      <c r="X210" s="18" t="str">
        <f t="shared" ca="1" si="69"/>
        <v>&lt;concept-appearance id="1203" x="2508" y="3695" stylesheet-id="solution" background-color="217, 234, 211,255" /&gt;</v>
      </c>
      <c r="Y210" s="18">
        <f t="shared" ca="1" si="82"/>
        <v>2508</v>
      </c>
      <c r="Z210" s="18">
        <f t="shared" ca="1" si="83"/>
        <v>3695</v>
      </c>
      <c r="AA210" s="18">
        <f t="shared" si="70"/>
        <v>3</v>
      </c>
      <c r="AB210" s="18">
        <f t="shared" si="84"/>
        <v>1</v>
      </c>
      <c r="AC210" s="18">
        <f t="shared" si="71"/>
        <v>3</v>
      </c>
      <c r="AD210" s="18" t="str">
        <f t="shared" si="85"/>
        <v>217, 234, 211,255</v>
      </c>
      <c r="AE210" s="18" t="str">
        <f t="shared" si="86"/>
        <v/>
      </c>
      <c r="AF210" s="18" t="str">
        <f t="shared" si="87"/>
        <v/>
      </c>
      <c r="AG210" s="18" t="str">
        <f t="shared" si="88"/>
        <v/>
      </c>
    </row>
    <row r="211" spans="1:33">
      <c r="A211" s="1" t="s">
        <v>280</v>
      </c>
      <c r="B211" s="21">
        <v>3</v>
      </c>
      <c r="C211" s="17" t="str">
        <f t="shared" si="68"/>
        <v>Learning to be a changemaker</v>
      </c>
      <c r="D211" s="21">
        <v>1</v>
      </c>
      <c r="E211" s="21" t="s">
        <v>49</v>
      </c>
      <c r="F211" s="21"/>
      <c r="G211" s="17" t="str">
        <f t="shared" si="72"/>
        <v/>
      </c>
      <c r="H211" s="22">
        <v>1182</v>
      </c>
      <c r="I211" s="23"/>
      <c r="J211" s="23"/>
      <c r="K211" s="17" t="s">
        <v>279</v>
      </c>
      <c r="L211" s="17" t="str">
        <f t="shared" si="73"/>
        <v>Social network and wider engagement</v>
      </c>
      <c r="M211" s="17" t="str">
        <f t="shared" si="74"/>
        <v>Social network and wider engagement</v>
      </c>
      <c r="N211" s="17" t="str">
        <f t="shared" si="75"/>
        <v>Social network and wider engagement</v>
      </c>
      <c r="O211" s="17" t="str">
        <f t="shared" si="76"/>
        <v>Social network and wider engagement</v>
      </c>
      <c r="P211" s="17" t="str">
        <f t="shared" si="77"/>
        <v>Social network and wider engagement</v>
      </c>
      <c r="Q211" s="17" t="str">
        <f t="shared" si="78"/>
        <v>Social network and wider engagement</v>
      </c>
      <c r="R211" s="17" t="str">
        <f t="shared" si="79"/>
        <v>Social network and wider engagement</v>
      </c>
      <c r="S211" s="17" t="str">
        <f t="shared" si="80"/>
        <v>Social network and wider engagement</v>
      </c>
      <c r="T211" s="23" t="s">
        <v>4</v>
      </c>
      <c r="U211" s="17"/>
      <c r="V211" s="17"/>
      <c r="W211" s="18" t="str">
        <f t="shared" si="81"/>
        <v>&lt;concept id="1204" label="Learning to be a changemaker - solution&amp;#xa;Social network and wider engagement&amp;#xa;1204"/&gt;</v>
      </c>
      <c r="X211" s="18" t="str">
        <f t="shared" ca="1" si="69"/>
        <v>&lt;concept-appearance id="1204" x="3310" y="3609" stylesheet-id="solution" background-color="217, 234, 211,255" /&gt;</v>
      </c>
      <c r="Y211" s="18">
        <f t="shared" ca="1" si="82"/>
        <v>3310</v>
      </c>
      <c r="Z211" s="18">
        <f t="shared" ca="1" si="83"/>
        <v>3609</v>
      </c>
      <c r="AA211" s="18">
        <f t="shared" si="70"/>
        <v>3</v>
      </c>
      <c r="AB211" s="18">
        <f t="shared" si="84"/>
        <v>1</v>
      </c>
      <c r="AC211" s="18">
        <f t="shared" si="71"/>
        <v>3</v>
      </c>
      <c r="AD211" s="18" t="str">
        <f t="shared" si="85"/>
        <v>217, 234, 211,255</v>
      </c>
      <c r="AE211" s="18" t="str">
        <f t="shared" si="86"/>
        <v>&lt;connection id="link-1-1204" from-id="1204" to-id="1182"/&gt;</v>
      </c>
      <c r="AF211" s="18" t="str">
        <f t="shared" si="87"/>
        <v/>
      </c>
      <c r="AG211" s="18" t="str">
        <f t="shared" si="88"/>
        <v/>
      </c>
    </row>
    <row r="212" spans="1:33">
      <c r="A212" s="1" t="s">
        <v>278</v>
      </c>
      <c r="B212" s="21">
        <v>3</v>
      </c>
      <c r="C212" s="17" t="str">
        <f t="shared" si="68"/>
        <v>Learning to be a changemaker</v>
      </c>
      <c r="D212" s="21">
        <v>3</v>
      </c>
      <c r="E212" s="21" t="s">
        <v>317</v>
      </c>
      <c r="F212" s="21">
        <v>4</v>
      </c>
      <c r="G212" s="17" t="str">
        <f t="shared" si="72"/>
        <v>The creative learning environment</v>
      </c>
      <c r="H212" s="22">
        <v>1204</v>
      </c>
      <c r="I212" s="23"/>
      <c r="J212" s="23"/>
      <c r="K212" s="17" t="s">
        <v>277</v>
      </c>
      <c r="L212" s="17" t="str">
        <f t="shared" si="73"/>
        <v>Relates to social network solutions</v>
      </c>
      <c r="M212" s="17" t="str">
        <f t="shared" si="74"/>
        <v>Relates to social network solutions</v>
      </c>
      <c r="N212" s="17" t="str">
        <f t="shared" si="75"/>
        <v>Relates to social network solutions</v>
      </c>
      <c r="O212" s="17" t="str">
        <f t="shared" si="76"/>
        <v>Relates to social network solutions</v>
      </c>
      <c r="P212" s="17" t="str">
        <f t="shared" si="77"/>
        <v>Relates to social network solutions</v>
      </c>
      <c r="Q212" s="17" t="str">
        <f t="shared" si="78"/>
        <v>Relates to social network solutions</v>
      </c>
      <c r="R212" s="17" t="str">
        <f t="shared" si="79"/>
        <v>Relates to social network solutions</v>
      </c>
      <c r="S212" s="17" t="str">
        <f t="shared" si="80"/>
        <v>Relates to social network solutions</v>
      </c>
      <c r="T212" s="23"/>
      <c r="U212" s="17"/>
      <c r="V212" s="17"/>
      <c r="W212" s="18" t="str">
        <f t="shared" si="81"/>
        <v>&lt;concept id="1205" label="Learning to be a changemaker - connection from The creative learning environment&amp;#xa;Relates to social network solutions&amp;#xa;1205"/&gt;</v>
      </c>
      <c r="X212" s="18" t="str">
        <f t="shared" ca="1" si="69"/>
        <v>&lt;concept-appearance id="1205" x="3380" y="3718" stylesheet-id="connection" background-color="207, 226, 243,255" /&gt;</v>
      </c>
      <c r="Y212" s="18">
        <f t="shared" ca="1" si="82"/>
        <v>3380</v>
      </c>
      <c r="Z212" s="18">
        <f t="shared" ca="1" si="83"/>
        <v>3718</v>
      </c>
      <c r="AA212" s="18">
        <f t="shared" si="70"/>
        <v>0</v>
      </c>
      <c r="AB212" s="18">
        <f t="shared" si="84"/>
        <v>0</v>
      </c>
      <c r="AC212" s="18">
        <f t="shared" si="71"/>
        <v>4</v>
      </c>
      <c r="AD212" s="18" t="str">
        <f t="shared" si="85"/>
        <v>207, 226, 243,255</v>
      </c>
      <c r="AE212" s="18" t="str">
        <f t="shared" si="86"/>
        <v>&lt;connection id="link-1-1205" from-id="1205" to-id="1204"/&gt;</v>
      </c>
      <c r="AF212" s="18" t="str">
        <f t="shared" si="87"/>
        <v/>
      </c>
      <c r="AG212" s="18" t="str">
        <f t="shared" si="88"/>
        <v/>
      </c>
    </row>
    <row r="213" spans="1:33">
      <c r="A213" s="1" t="s">
        <v>276</v>
      </c>
      <c r="B213" s="21">
        <v>3</v>
      </c>
      <c r="C213" s="17" t="str">
        <f t="shared" si="68"/>
        <v>Learning to be a changemaker</v>
      </c>
      <c r="D213" s="21">
        <v>1</v>
      </c>
      <c r="E213" s="21" t="s">
        <v>80</v>
      </c>
      <c r="F213" s="17"/>
      <c r="G213" s="17" t="str">
        <f t="shared" si="72"/>
        <v/>
      </c>
      <c r="H213" s="22">
        <v>1182</v>
      </c>
      <c r="I213" s="23"/>
      <c r="J213" s="23"/>
      <c r="K213" s="17" t="s">
        <v>699</v>
      </c>
      <c r="L213" s="17" t="str">
        <f t="shared" si="73"/>
        <v>Move from digital divide -&amp;gt;equity</v>
      </c>
      <c r="M213" s="17" t="str">
        <f t="shared" si="74"/>
        <v>Move from digital divide -&amp;gt;equity</v>
      </c>
      <c r="N213" s="17" t="str">
        <f t="shared" si="75"/>
        <v>Move from digital divide -&amp;gt;equity</v>
      </c>
      <c r="O213" s="17" t="str">
        <f t="shared" si="76"/>
        <v>Move from digital divide -&amp;gt;equity</v>
      </c>
      <c r="P213" s="17" t="str">
        <f t="shared" si="77"/>
        <v>Move from digital divide -&amp;gt;equity</v>
      </c>
      <c r="Q213" s="17" t="str">
        <f t="shared" si="78"/>
        <v>Move from digital divide -&amp;gt;equity</v>
      </c>
      <c r="R213" s="17" t="str">
        <f t="shared" si="79"/>
        <v>Move from digital divide -&amp;gt;equity</v>
      </c>
      <c r="S213" s="17" t="str">
        <f t="shared" si="80"/>
        <v>Move from digital divide -&amp;gt;equity</v>
      </c>
      <c r="T213" s="23" t="s">
        <v>4</v>
      </c>
      <c r="U213" s="17" t="s">
        <v>270</v>
      </c>
      <c r="V213" s="17"/>
      <c r="W213" s="18" t="str">
        <f t="shared" si="81"/>
        <v>&lt;concept id="1206" label="Learning to be a changemaker - goal&amp;#xa;Move from digital divide -&amp;gt;equity&amp;#xa;1206"/&gt;</v>
      </c>
      <c r="X213" s="18" t="str">
        <f t="shared" ca="1" si="69"/>
        <v>&lt;concept-appearance id="1206" x="3020" y="2456" stylesheet-id="goal" background-color="217, 234, 211,255" /&gt;</v>
      </c>
      <c r="Y213" s="18">
        <f t="shared" ca="1" si="82"/>
        <v>3020</v>
      </c>
      <c r="Z213" s="18">
        <f t="shared" ca="1" si="83"/>
        <v>2456</v>
      </c>
      <c r="AA213" s="18">
        <f t="shared" si="70"/>
        <v>4</v>
      </c>
      <c r="AB213" s="18">
        <f t="shared" si="84"/>
        <v>1</v>
      </c>
      <c r="AC213" s="18">
        <f t="shared" si="71"/>
        <v>3</v>
      </c>
      <c r="AD213" s="18" t="str">
        <f t="shared" si="85"/>
        <v>217, 234, 211,255</v>
      </c>
      <c r="AE213" s="18" t="str">
        <f t="shared" si="86"/>
        <v>&lt;connection id="link-1-1206" from-id="1206" to-id="1182"/&gt;</v>
      </c>
      <c r="AF213" s="18" t="str">
        <f t="shared" si="87"/>
        <v/>
      </c>
      <c r="AG213" s="18" t="str">
        <f t="shared" si="88"/>
        <v/>
      </c>
    </row>
    <row r="214" spans="1:33">
      <c r="A214" s="1" t="s">
        <v>275</v>
      </c>
      <c r="B214" s="21">
        <v>3</v>
      </c>
      <c r="C214" s="17" t="str">
        <f t="shared" si="68"/>
        <v>Learning to be a changemaker</v>
      </c>
      <c r="D214" s="21">
        <v>1</v>
      </c>
      <c r="E214" s="21" t="s">
        <v>272</v>
      </c>
      <c r="F214" s="21"/>
      <c r="G214" s="17" t="str">
        <f t="shared" si="72"/>
        <v/>
      </c>
      <c r="H214" s="22">
        <v>1182</v>
      </c>
      <c r="I214" s="23"/>
      <c r="J214" s="23"/>
      <c r="K214" s="17" t="s">
        <v>274</v>
      </c>
      <c r="L214" s="17" t="str">
        <f t="shared" si="73"/>
        <v>Bridging the digital divide for&amp;#xa;the old and the poor</v>
      </c>
      <c r="M214" s="17" t="str">
        <f t="shared" si="74"/>
        <v>Bridging the digital divide for&amp;#xa;the old and the poor</v>
      </c>
      <c r="N214" s="17" t="str">
        <f t="shared" si="75"/>
        <v>Bridging the digital divide for&amp;#xa;the old and the poor</v>
      </c>
      <c r="O214" s="17" t="str">
        <f t="shared" si="76"/>
        <v>Bridging the digital divide for&amp;#xa;the old and the poor</v>
      </c>
      <c r="P214" s="17" t="str">
        <f t="shared" si="77"/>
        <v>Bridging the digital divide for&amp;#xa;the old and the poor</v>
      </c>
      <c r="Q214" s="17" t="str">
        <f t="shared" si="78"/>
        <v>Bridging the digital divide for&amp;#xa;the old and the poor</v>
      </c>
      <c r="R214" s="17" t="str">
        <f t="shared" si="79"/>
        <v>Bridging the digital divide for&amp;#xa;the old and the poor</v>
      </c>
      <c r="S214" s="17" t="str">
        <f t="shared" si="80"/>
        <v>Bridging the digital divide for&amp;#xa;the old and the poor</v>
      </c>
      <c r="T214" s="23"/>
      <c r="U214" s="17" t="s">
        <v>270</v>
      </c>
      <c r="V214" s="17"/>
      <c r="W214" s="18" t="str">
        <f t="shared" si="81"/>
        <v>&lt;concept id="1207" label="Learning to be a changemaker - goal-brainstorm&amp;#xa;Bridging the digital divide for&amp;#xa;the old and the poor&amp;#xa;1207"/&gt;</v>
      </c>
      <c r="X214" s="18" t="str">
        <f t="shared" ca="1" si="69"/>
        <v>&lt;concept-appearance id="1207" x="9084" y="1268" stylesheet-id="goal-brainstorm" background-color="217, 234, 211,255" /&gt;</v>
      </c>
      <c r="Y214" s="18">
        <f t="shared" ca="1" si="82"/>
        <v>9084</v>
      </c>
      <c r="Z214" s="18">
        <f t="shared" ca="1" si="83"/>
        <v>1268</v>
      </c>
      <c r="AA214" s="18">
        <f t="shared" si="70"/>
        <v>5</v>
      </c>
      <c r="AB214" s="18">
        <f t="shared" si="84"/>
        <v>0</v>
      </c>
      <c r="AC214" s="18">
        <f t="shared" si="71"/>
        <v>3</v>
      </c>
      <c r="AD214" s="18" t="str">
        <f t="shared" si="85"/>
        <v>217, 234, 211,255</v>
      </c>
      <c r="AE214" s="18" t="str">
        <f t="shared" si="86"/>
        <v>&lt;connection id="link-1-1207" from-id="1207" to-id="1182"/&gt;</v>
      </c>
      <c r="AF214" s="18" t="str">
        <f t="shared" si="87"/>
        <v/>
      </c>
      <c r="AG214" s="18" t="str">
        <f t="shared" si="88"/>
        <v/>
      </c>
    </row>
    <row r="215" spans="1:33">
      <c r="A215" s="1" t="s">
        <v>273</v>
      </c>
      <c r="B215" s="21">
        <v>3</v>
      </c>
      <c r="C215" s="17" t="str">
        <f t="shared" si="68"/>
        <v>Learning to be a changemaker</v>
      </c>
      <c r="D215" s="21">
        <v>1</v>
      </c>
      <c r="E215" s="21" t="s">
        <v>272</v>
      </c>
      <c r="F215" s="21"/>
      <c r="G215" s="17" t="str">
        <f t="shared" si="72"/>
        <v/>
      </c>
      <c r="H215" s="22">
        <v>1182</v>
      </c>
      <c r="I215" s="23"/>
      <c r="J215" s="23"/>
      <c r="K215" s="17" t="s">
        <v>271</v>
      </c>
      <c r="L215" s="17" t="str">
        <f t="shared" si="73"/>
        <v>Develop acceptance of diversity&amp;#xa;in the community and internationally</v>
      </c>
      <c r="M215" s="17" t="str">
        <f t="shared" si="74"/>
        <v>Develop acceptance of diversity&amp;#xa;in the community and internationally</v>
      </c>
      <c r="N215" s="17" t="str">
        <f t="shared" si="75"/>
        <v>Develop acceptance of diversity&amp;#xa;in the community and internationally</v>
      </c>
      <c r="O215" s="17" t="str">
        <f t="shared" si="76"/>
        <v>Develop acceptance of diversity&amp;#xa;in the community and internationally</v>
      </c>
      <c r="P215" s="17" t="str">
        <f t="shared" si="77"/>
        <v>Develop acceptance of diversity&amp;#xa;in the community and internationally</v>
      </c>
      <c r="Q215" s="17" t="str">
        <f t="shared" si="78"/>
        <v>Develop acceptance of diversity&amp;#xa;in the community and internationally</v>
      </c>
      <c r="R215" s="17" t="str">
        <f t="shared" si="79"/>
        <v>Develop acceptance of diversity&amp;#xa;in the community and internationally</v>
      </c>
      <c r="S215" s="17" t="str">
        <f t="shared" si="80"/>
        <v>Develop acceptance of diversity&amp;#xa;in the community and internationally</v>
      </c>
      <c r="T215" s="23"/>
      <c r="U215" s="17" t="s">
        <v>270</v>
      </c>
      <c r="V215" s="17"/>
      <c r="W215" s="18" t="str">
        <f t="shared" si="81"/>
        <v>&lt;concept id="1208" label="Learning to be a changemaker - goal-brainstorm&amp;#xa;Develop acceptance of diversity&amp;#xa;in the community and internationally&amp;#xa;1208"/&gt;</v>
      </c>
      <c r="X215" s="18" t="str">
        <f t="shared" ca="1" si="69"/>
        <v>&lt;concept-appearance id="1208" x="9500" y="1404" stylesheet-id="goal-brainstorm" background-color="217, 234, 211,255" /&gt;</v>
      </c>
      <c r="Y215" s="18">
        <f t="shared" ca="1" si="82"/>
        <v>9500</v>
      </c>
      <c r="Z215" s="18">
        <f t="shared" ca="1" si="83"/>
        <v>1404</v>
      </c>
      <c r="AA215" s="18">
        <f t="shared" si="70"/>
        <v>5</v>
      </c>
      <c r="AB215" s="18">
        <f t="shared" si="84"/>
        <v>0</v>
      </c>
      <c r="AC215" s="18">
        <f t="shared" si="71"/>
        <v>3</v>
      </c>
      <c r="AD215" s="18" t="str">
        <f t="shared" si="85"/>
        <v>217, 234, 211,255</v>
      </c>
      <c r="AE215" s="18" t="str">
        <f t="shared" si="86"/>
        <v>&lt;connection id="link-1-1208" from-id="1208" to-id="1182"/&gt;</v>
      </c>
      <c r="AF215" s="18" t="str">
        <f t="shared" si="87"/>
        <v/>
      </c>
      <c r="AG215" s="18" t="str">
        <f t="shared" si="88"/>
        <v/>
      </c>
    </row>
    <row r="216" spans="1:33">
      <c r="A216" s="1" t="s">
        <v>269</v>
      </c>
      <c r="B216" s="21">
        <v>3</v>
      </c>
      <c r="C216" s="17" t="str">
        <f t="shared" si="68"/>
        <v>Learning to be a changemaker</v>
      </c>
      <c r="D216" s="21">
        <v>2</v>
      </c>
      <c r="E216" s="21" t="s">
        <v>317</v>
      </c>
      <c r="F216" s="21">
        <v>5</v>
      </c>
      <c r="G216" s="17" t="str">
        <f t="shared" si="72"/>
        <v>The adaptive school</v>
      </c>
      <c r="H216" s="22" t="s">
        <v>275</v>
      </c>
      <c r="I216" s="23"/>
      <c r="J216" s="23"/>
      <c r="K216" s="17" t="s">
        <v>676</v>
      </c>
      <c r="L216" s="17" t="str">
        <f t="shared" si="73"/>
        <v>Related to the goal &amp;quot;education&amp;#xa;for all&amp;quot;</v>
      </c>
      <c r="M216" s="17" t="str">
        <f t="shared" si="74"/>
        <v>Related to the goal &amp;quot;education&amp;#xa;for all&amp;quot;</v>
      </c>
      <c r="N216" s="17" t="str">
        <f t="shared" si="75"/>
        <v>Related to the goal &amp;quot;education&amp;#xa;for all&amp;quot;</v>
      </c>
      <c r="O216" s="17" t="str">
        <f t="shared" si="76"/>
        <v>Related to the goal &amp;quot;education&amp;#xa;for all&amp;quot;</v>
      </c>
      <c r="P216" s="17" t="str">
        <f t="shared" si="77"/>
        <v>Related to the goal &amp;quot;education&amp;#xa;for all&amp;quot;</v>
      </c>
      <c r="Q216" s="17" t="str">
        <f t="shared" si="78"/>
        <v>Related to the goal &amp;quot;education&amp;#xa;for all&amp;quot;</v>
      </c>
      <c r="R216" s="17" t="str">
        <f t="shared" si="79"/>
        <v>Related to the goal &amp;quot;education&amp;#xa;for all&amp;quot;</v>
      </c>
      <c r="S216" s="17" t="str">
        <f t="shared" si="80"/>
        <v>Related to the goal &amp;quot;education&amp;#xa;for all&amp;quot;</v>
      </c>
      <c r="T216" s="23"/>
      <c r="U216" s="17"/>
      <c r="V216" s="17"/>
      <c r="W216" s="18" t="str">
        <f t="shared" si="81"/>
        <v>&lt;concept id="1209" label="Learning to be a changemaker - connection from The adaptive school&amp;#xa;Related to the goal &amp;quot;education&amp;#xa;for all&amp;quot;&amp;#xa;1209"/&gt;</v>
      </c>
      <c r="X216" s="18" t="str">
        <f t="shared" ca="1" si="69"/>
        <v>&lt;concept-appearance id="1209" x="9185" y="1345" stylesheet-id="connection" background-color="234, 209, 220,255" /&gt;</v>
      </c>
      <c r="Y216" s="18">
        <f t="shared" ca="1" si="82"/>
        <v>9185</v>
      </c>
      <c r="Z216" s="18">
        <f t="shared" ca="1" si="83"/>
        <v>1345</v>
      </c>
      <c r="AA216" s="18">
        <f t="shared" si="70"/>
        <v>0</v>
      </c>
      <c r="AB216" s="18">
        <f t="shared" si="84"/>
        <v>0</v>
      </c>
      <c r="AC216" s="18">
        <f t="shared" si="71"/>
        <v>5</v>
      </c>
      <c r="AD216" s="18" t="str">
        <f t="shared" si="85"/>
        <v>234, 209, 220,255</v>
      </c>
      <c r="AE216" s="18" t="str">
        <f t="shared" si="86"/>
        <v>&lt;connection id="link-1-1209" from-id="1209" to-id="1207"/&gt;</v>
      </c>
      <c r="AF216" s="18" t="str">
        <f t="shared" si="87"/>
        <v/>
      </c>
      <c r="AG216" s="18" t="str">
        <f t="shared" si="88"/>
        <v/>
      </c>
    </row>
    <row r="217" spans="1:33">
      <c r="A217" s="1" t="s">
        <v>268</v>
      </c>
      <c r="B217" s="21">
        <v>3</v>
      </c>
      <c r="C217" s="17" t="str">
        <f t="shared" si="68"/>
        <v>Learning to be a changemaker</v>
      </c>
      <c r="D217" s="21">
        <v>2</v>
      </c>
      <c r="E217" s="21" t="s">
        <v>317</v>
      </c>
      <c r="F217" s="21">
        <v>5</v>
      </c>
      <c r="G217" s="17" t="str">
        <f t="shared" si="72"/>
        <v>The adaptive school</v>
      </c>
      <c r="H217" s="22" t="s">
        <v>275</v>
      </c>
      <c r="I217" s="23"/>
      <c r="J217" s="23"/>
      <c r="K217" s="17" t="s">
        <v>751</v>
      </c>
      <c r="L217" s="17" t="str">
        <f t="shared" si="73"/>
        <v>Alleviating the social and digital&amp;#xa;divide in schools</v>
      </c>
      <c r="M217" s="17" t="str">
        <f t="shared" si="74"/>
        <v>Alleviating the social and digital&amp;#xa;divide in schools</v>
      </c>
      <c r="N217" s="17" t="str">
        <f t="shared" si="75"/>
        <v>Alleviating the social and digital&amp;#xa;divide in schools</v>
      </c>
      <c r="O217" s="17" t="str">
        <f t="shared" si="76"/>
        <v>Alleviating the social and digital&amp;#xa;divide in schools</v>
      </c>
      <c r="P217" s="17" t="str">
        <f t="shared" si="77"/>
        <v>Alleviating the social and digital&amp;#xa;divide in schools</v>
      </c>
      <c r="Q217" s="17" t="str">
        <f t="shared" si="78"/>
        <v>Alleviating the social and digital&amp;#xa;divide in schools</v>
      </c>
      <c r="R217" s="17" t="str">
        <f t="shared" si="79"/>
        <v>Alleviating the social and digital&amp;#xa;divide in schools</v>
      </c>
      <c r="S217" s="17" t="str">
        <f t="shared" si="80"/>
        <v>Alleviating the social and digital&amp;#xa;divide in schools</v>
      </c>
      <c r="T217" s="23"/>
      <c r="U217" s="17"/>
      <c r="V217" s="17"/>
      <c r="W217" s="18" t="str">
        <f t="shared" si="81"/>
        <v>&lt;concept id="1210" label="Learning to be a changemaker - connection from The adaptive school&amp;#xa;Alleviating the social and digital&amp;#xa;divide in schools&amp;#xa;1210"/&gt;</v>
      </c>
      <c r="X217" s="18" t="str">
        <f t="shared" ca="1" si="69"/>
        <v>&lt;concept-appearance id="1210" x="9207" y="1349" stylesheet-id="connection" background-color="234, 209, 220,255" /&gt;</v>
      </c>
      <c r="Y217" s="18">
        <f t="shared" ca="1" si="82"/>
        <v>9207</v>
      </c>
      <c r="Z217" s="18">
        <f t="shared" ca="1" si="83"/>
        <v>1349</v>
      </c>
      <c r="AA217" s="18">
        <f t="shared" si="70"/>
        <v>0</v>
      </c>
      <c r="AB217" s="18">
        <f t="shared" si="84"/>
        <v>0</v>
      </c>
      <c r="AC217" s="18">
        <f t="shared" si="71"/>
        <v>5</v>
      </c>
      <c r="AD217" s="18" t="str">
        <f t="shared" si="85"/>
        <v>234, 209, 220,255</v>
      </c>
      <c r="AE217" s="18" t="str">
        <f t="shared" si="86"/>
        <v>&lt;connection id="link-1-1210" from-id="1210" to-id="1207"/&gt;</v>
      </c>
      <c r="AF217" s="18" t="str">
        <f t="shared" si="87"/>
        <v/>
      </c>
      <c r="AG217" s="18" t="str">
        <f t="shared" si="88"/>
        <v/>
      </c>
    </row>
    <row r="218" spans="1:33">
      <c r="A218" s="1" t="s">
        <v>267</v>
      </c>
      <c r="B218" s="21">
        <v>3</v>
      </c>
      <c r="C218" s="17" t="str">
        <f t="shared" si="68"/>
        <v>Learning to be a changemaker</v>
      </c>
      <c r="D218" s="21">
        <v>1</v>
      </c>
      <c r="E218" s="21" t="s">
        <v>49</v>
      </c>
      <c r="F218" s="21"/>
      <c r="G218" s="17" t="str">
        <f t="shared" si="72"/>
        <v/>
      </c>
      <c r="H218" s="22">
        <v>1189</v>
      </c>
      <c r="I218" s="23"/>
      <c r="J218" s="23"/>
      <c r="K218" s="17" t="s">
        <v>266</v>
      </c>
      <c r="L218" s="17" t="str">
        <f t="shared" si="73"/>
        <v>Teacher development: Redefine professional&amp;#xa;frameworks and standards: training, scholarship, internship</v>
      </c>
      <c r="M218" s="17" t="str">
        <f t="shared" si="74"/>
        <v>Teacher development: Redefine professional&amp;#xa;frameworks and standards:&amp;#xa;training, scholarship, internship</v>
      </c>
      <c r="N218" s="17" t="str">
        <f t="shared" si="75"/>
        <v>Teacher development: Redefine professional&amp;#xa;frameworks and standards:&amp;#xa;training, scholarship, internship</v>
      </c>
      <c r="O218" s="17" t="str">
        <f t="shared" si="76"/>
        <v>Teacher development: Redefine professional&amp;#xa;frameworks and standards:&amp;#xa;training, scholarship, internship</v>
      </c>
      <c r="P218" s="17" t="str">
        <f t="shared" si="77"/>
        <v>Teacher development: Redefine professional&amp;#xa;frameworks and standards:&amp;#xa;training, scholarship, internship</v>
      </c>
      <c r="Q218" s="17" t="str">
        <f t="shared" si="78"/>
        <v>Teacher development: Redefine professional&amp;#xa;frameworks and standards:&amp;#xa;training, scholarship, internship</v>
      </c>
      <c r="R218" s="17" t="str">
        <f t="shared" si="79"/>
        <v>Teacher development: Redefine professional&amp;#xa;frameworks and standards:&amp;#xa;training, scholarship, internship</v>
      </c>
      <c r="S218" s="17" t="str">
        <f t="shared" si="80"/>
        <v>Teacher development: Redefine professional&amp;#xa;frameworks and standards:&amp;#xa;training, scholarship, internship</v>
      </c>
      <c r="T218" s="23" t="s">
        <v>13</v>
      </c>
      <c r="U218" s="17"/>
      <c r="V218" s="17"/>
      <c r="W218" s="18" t="str">
        <f t="shared" si="81"/>
        <v>&lt;concept id="1211" label="Learning to be a changemaker - solution&amp;#xa;Teacher development: Redefine professional&amp;#xa;frameworks and standards:&amp;#xa;training, scholarship, internship&amp;#xa;1211"/&gt;</v>
      </c>
      <c r="X218" s="18" t="str">
        <f t="shared" ca="1" si="69"/>
        <v>&lt;concept-appearance id="1211" x="7457" y="3138" stylesheet-id="solution" background-color="217, 234, 211,255" /&gt;</v>
      </c>
      <c r="Y218" s="18">
        <f t="shared" ca="1" si="82"/>
        <v>7457</v>
      </c>
      <c r="Z218" s="18">
        <f t="shared" ca="1" si="83"/>
        <v>3138</v>
      </c>
      <c r="AA218" s="18">
        <f t="shared" si="70"/>
        <v>3</v>
      </c>
      <c r="AB218" s="18">
        <f t="shared" si="84"/>
        <v>3</v>
      </c>
      <c r="AC218" s="18">
        <f t="shared" si="71"/>
        <v>3</v>
      </c>
      <c r="AD218" s="18" t="str">
        <f t="shared" si="85"/>
        <v>217, 234, 211,255</v>
      </c>
      <c r="AE218" s="18" t="str">
        <f t="shared" si="86"/>
        <v>&lt;connection id="link-1-1211" from-id="1211" to-id="1189"/&gt;</v>
      </c>
      <c r="AF218" s="18" t="str">
        <f t="shared" si="87"/>
        <v/>
      </c>
      <c r="AG218" s="18" t="str">
        <f t="shared" si="88"/>
        <v/>
      </c>
    </row>
    <row r="219" spans="1:33">
      <c r="A219" s="1" t="s">
        <v>265</v>
      </c>
      <c r="B219" s="21">
        <v>3</v>
      </c>
      <c r="C219" s="17" t="str">
        <f t="shared" si="68"/>
        <v>Learning to be a changemaker</v>
      </c>
      <c r="D219" s="21">
        <v>1</v>
      </c>
      <c r="E219" s="21" t="s">
        <v>15</v>
      </c>
      <c r="F219" s="21"/>
      <c r="G219" s="17" t="str">
        <f t="shared" si="72"/>
        <v/>
      </c>
      <c r="H219" s="22">
        <v>1189</v>
      </c>
      <c r="I219" s="23"/>
      <c r="J219" s="23"/>
      <c r="K219" s="17" t="s">
        <v>264</v>
      </c>
      <c r="L219" s="17" t="str">
        <f t="shared" si="73"/>
        <v>Diverse platforms: institution-based&amp;#xa;VLEs, virtual, mobile</v>
      </c>
      <c r="M219" s="17" t="str">
        <f t="shared" si="74"/>
        <v>Diverse platforms: institution-based&amp;#xa;VLEs, virtual, mobile</v>
      </c>
      <c r="N219" s="17" t="str">
        <f t="shared" si="75"/>
        <v>Diverse platforms: institution-based&amp;#xa;VLEs, virtual, mobile</v>
      </c>
      <c r="O219" s="17" t="str">
        <f t="shared" si="76"/>
        <v>Diverse platforms: institution-based&amp;#xa;VLEs, virtual, mobile</v>
      </c>
      <c r="P219" s="17" t="str">
        <f t="shared" si="77"/>
        <v>Diverse platforms: institution-based&amp;#xa;VLEs, virtual, mobile</v>
      </c>
      <c r="Q219" s="17" t="str">
        <f t="shared" si="78"/>
        <v>Diverse platforms: institution-based&amp;#xa;VLEs, virtual, mobile</v>
      </c>
      <c r="R219" s="17" t="str">
        <f t="shared" si="79"/>
        <v>Diverse platforms: institution-based&amp;#xa;VLEs, virtual, mobile</v>
      </c>
      <c r="S219" s="17" t="str">
        <f t="shared" si="80"/>
        <v>Diverse platforms: institution-based&amp;#xa;VLEs, virtual, mobile</v>
      </c>
      <c r="T219" s="23" t="s">
        <v>0</v>
      </c>
      <c r="U219" s="17"/>
      <c r="V219" s="17"/>
      <c r="W219" s="18" t="str">
        <f t="shared" si="81"/>
        <v>&lt;concept id="1212" label="Learning to be a changemaker - technology&amp;#xa;Diverse platforms: institution-based&amp;#xa;VLEs, virtual, mobile&amp;#xa;1212"/&gt;</v>
      </c>
      <c r="X219" s="18" t="str">
        <f t="shared" ca="1" si="69"/>
        <v>&lt;concept-appearance id="1212" x="4618" y="4672" stylesheet-id="technology" background-color="217, 234, 211,255" /&gt;</v>
      </c>
      <c r="Y219" s="18">
        <f t="shared" ca="1" si="82"/>
        <v>4618</v>
      </c>
      <c r="Z219" s="18">
        <f t="shared" ca="1" si="83"/>
        <v>4672</v>
      </c>
      <c r="AA219" s="18">
        <f t="shared" si="70"/>
        <v>2</v>
      </c>
      <c r="AB219" s="18">
        <f t="shared" si="84"/>
        <v>2</v>
      </c>
      <c r="AC219" s="18">
        <f t="shared" si="71"/>
        <v>3</v>
      </c>
      <c r="AD219" s="18" t="str">
        <f t="shared" si="85"/>
        <v>217, 234, 211,255</v>
      </c>
      <c r="AE219" s="18" t="str">
        <f t="shared" si="86"/>
        <v>&lt;connection id="link-1-1212" from-id="1212" to-id="1189"/&gt;</v>
      </c>
      <c r="AF219" s="18" t="str">
        <f t="shared" si="87"/>
        <v/>
      </c>
      <c r="AG219" s="18" t="str">
        <f t="shared" si="88"/>
        <v/>
      </c>
    </row>
    <row r="220" spans="1:33">
      <c r="A220" s="1" t="s">
        <v>263</v>
      </c>
      <c r="B220" s="21">
        <v>3</v>
      </c>
      <c r="C220" s="17" t="str">
        <f t="shared" si="68"/>
        <v>Learning to be a changemaker</v>
      </c>
      <c r="D220" s="21">
        <v>1</v>
      </c>
      <c r="E220" s="21" t="s">
        <v>15</v>
      </c>
      <c r="F220" s="21"/>
      <c r="G220" s="17" t="str">
        <f t="shared" si="72"/>
        <v/>
      </c>
      <c r="H220" s="22">
        <v>1189</v>
      </c>
      <c r="I220" s="23"/>
      <c r="J220" s="23"/>
      <c r="K220" s="17" t="s">
        <v>262</v>
      </c>
      <c r="L220" s="17" t="str">
        <f t="shared" si="73"/>
        <v>Increase the emphasis on personal&amp;#xa;technologies</v>
      </c>
      <c r="M220" s="17" t="str">
        <f t="shared" si="74"/>
        <v>Increase the emphasis on personal&amp;#xa;technologies</v>
      </c>
      <c r="N220" s="17" t="str">
        <f t="shared" si="75"/>
        <v>Increase the emphasis on personal&amp;#xa;technologies</v>
      </c>
      <c r="O220" s="17" t="str">
        <f t="shared" si="76"/>
        <v>Increase the emphasis on personal&amp;#xa;technologies</v>
      </c>
      <c r="P220" s="17" t="str">
        <f t="shared" si="77"/>
        <v>Increase the emphasis on personal&amp;#xa;technologies</v>
      </c>
      <c r="Q220" s="17" t="str">
        <f t="shared" si="78"/>
        <v>Increase the emphasis on personal&amp;#xa;technologies</v>
      </c>
      <c r="R220" s="17" t="str">
        <f t="shared" si="79"/>
        <v>Increase the emphasis on personal&amp;#xa;technologies</v>
      </c>
      <c r="S220" s="17" t="str">
        <f t="shared" si="80"/>
        <v>Increase the emphasis on personal&amp;#xa;technologies</v>
      </c>
      <c r="T220" s="23"/>
      <c r="U220" s="17"/>
      <c r="V220" s="17"/>
      <c r="W220" s="18" t="str">
        <f t="shared" si="81"/>
        <v>&lt;concept id="1213" label="Learning to be a changemaker - technology&amp;#xa;Increase the emphasis on personal&amp;#xa;technologies&amp;#xa;1213"/&gt;</v>
      </c>
      <c r="X220" s="18" t="str">
        <f t="shared" ca="1" si="69"/>
        <v>&lt;concept-appearance id="1213" x="8670" y="4485" stylesheet-id="technology" background-color="217, 234, 211,255" /&gt;</v>
      </c>
      <c r="Y220" s="18">
        <f t="shared" ca="1" si="82"/>
        <v>8670</v>
      </c>
      <c r="Z220" s="18">
        <f t="shared" ca="1" si="83"/>
        <v>4485</v>
      </c>
      <c r="AA220" s="18">
        <f t="shared" si="70"/>
        <v>2</v>
      </c>
      <c r="AB220" s="18">
        <f t="shared" si="84"/>
        <v>0</v>
      </c>
      <c r="AC220" s="18">
        <f t="shared" si="71"/>
        <v>3</v>
      </c>
      <c r="AD220" s="18" t="str">
        <f t="shared" si="85"/>
        <v>217, 234, 211,255</v>
      </c>
      <c r="AE220" s="18" t="str">
        <f t="shared" si="86"/>
        <v>&lt;connection id="link-1-1213" from-id="1213" to-id="1189"/&gt;</v>
      </c>
      <c r="AF220" s="18" t="str">
        <f t="shared" si="87"/>
        <v/>
      </c>
      <c r="AG220" s="18" t="str">
        <f t="shared" si="88"/>
        <v/>
      </c>
    </row>
    <row r="221" spans="1:33">
      <c r="A221" s="1" t="s">
        <v>261</v>
      </c>
      <c r="B221" s="21">
        <v>3</v>
      </c>
      <c r="C221" s="17" t="str">
        <f t="shared" si="68"/>
        <v>Learning to be a changemaker</v>
      </c>
      <c r="D221" s="21">
        <v>2</v>
      </c>
      <c r="E221" s="21" t="s">
        <v>317</v>
      </c>
      <c r="F221" s="21">
        <v>3</v>
      </c>
      <c r="G221" s="17" t="str">
        <f t="shared" si="72"/>
        <v>Learning to be a changemaker</v>
      </c>
      <c r="H221" s="22">
        <v>1212</v>
      </c>
      <c r="I221" s="23"/>
      <c r="J221" s="23"/>
      <c r="K221" s="17" t="s">
        <v>260</v>
      </c>
      <c r="L221" s="17" t="str">
        <f t="shared" si="73"/>
        <v>These need to be secure and safe&amp;#xa;for student use</v>
      </c>
      <c r="M221" s="17" t="str">
        <f t="shared" si="74"/>
        <v>These need to be secure and safe&amp;#xa;for student use</v>
      </c>
      <c r="N221" s="17" t="str">
        <f t="shared" si="75"/>
        <v>These need to be secure and safe&amp;#xa;for student use</v>
      </c>
      <c r="O221" s="17" t="str">
        <f t="shared" si="76"/>
        <v>These need to be secure and safe&amp;#xa;for student use</v>
      </c>
      <c r="P221" s="17" t="str">
        <f t="shared" si="77"/>
        <v>These need to be secure and safe&amp;#xa;for student use</v>
      </c>
      <c r="Q221" s="17" t="str">
        <f t="shared" si="78"/>
        <v>These need to be secure and safe&amp;#xa;for student use</v>
      </c>
      <c r="R221" s="17" t="str">
        <f t="shared" si="79"/>
        <v>These need to be secure and safe&amp;#xa;for student use</v>
      </c>
      <c r="S221" s="17" t="str">
        <f t="shared" si="80"/>
        <v>These need to be secure and safe&amp;#xa;for student use</v>
      </c>
      <c r="T221" s="23"/>
      <c r="U221" s="17"/>
      <c r="V221" s="17"/>
      <c r="W221" s="18" t="str">
        <f t="shared" si="81"/>
        <v>&lt;concept id="1214" label="Learning to be a changemaker - connection from Learning to be a changemaker&amp;#xa;These need to be secure and safe&amp;#xa;for student use&amp;#xa;1214"/&gt;</v>
      </c>
      <c r="X221" s="18" t="str">
        <f t="shared" ca="1" si="69"/>
        <v>&lt;concept-appearance id="1214" x="4734" y="4743" stylesheet-id="connection" background-color="217, 234, 211,255" /&gt;</v>
      </c>
      <c r="Y221" s="18">
        <f t="shared" ca="1" si="82"/>
        <v>4734</v>
      </c>
      <c r="Z221" s="18">
        <f t="shared" ca="1" si="83"/>
        <v>4743</v>
      </c>
      <c r="AA221" s="18">
        <f t="shared" si="70"/>
        <v>0</v>
      </c>
      <c r="AB221" s="18">
        <f t="shared" si="84"/>
        <v>0</v>
      </c>
      <c r="AC221" s="18">
        <f t="shared" si="71"/>
        <v>3</v>
      </c>
      <c r="AD221" s="18" t="str">
        <f t="shared" si="85"/>
        <v>217, 234, 211,255</v>
      </c>
      <c r="AE221" s="18" t="str">
        <f t="shared" si="86"/>
        <v>&lt;connection id="link-1-1214" from-id="1214" to-id="1212"/&gt;</v>
      </c>
      <c r="AF221" s="18" t="str">
        <f t="shared" si="87"/>
        <v/>
      </c>
      <c r="AG221" s="18" t="str">
        <f t="shared" si="88"/>
        <v/>
      </c>
    </row>
    <row r="222" spans="1:33">
      <c r="A222" s="1" t="s">
        <v>259</v>
      </c>
      <c r="B222" s="21">
        <v>3</v>
      </c>
      <c r="C222" s="17" t="str">
        <f t="shared" ref="C222:C285" si="89">IF((B222=1),"Assessment",IF((B222=2),"Stakeholder Engagement",IF((B222=3),"Learning to be a changemaker",IF((B222=4),"The creative learning environment",IF((B222=5),"The adaptive school","")))))</f>
        <v>Learning to be a changemaker</v>
      </c>
      <c r="D222" s="21">
        <v>2</v>
      </c>
      <c r="E222" s="21" t="s">
        <v>49</v>
      </c>
      <c r="F222" s="17"/>
      <c r="G222" s="17" t="str">
        <f t="shared" si="72"/>
        <v/>
      </c>
      <c r="H222" s="22">
        <v>1172</v>
      </c>
      <c r="I222" s="23">
        <v>1182</v>
      </c>
      <c r="J222" s="23"/>
      <c r="K222" s="17" t="s">
        <v>258</v>
      </c>
      <c r="L222" s="17" t="str">
        <f t="shared" si="73"/>
        <v>Identifying community issues and&amp;#xa;selecting ones to address</v>
      </c>
      <c r="M222" s="17" t="str">
        <f t="shared" si="74"/>
        <v>Identifying community issues and&amp;#xa;selecting ones to address</v>
      </c>
      <c r="N222" s="17" t="str">
        <f t="shared" si="75"/>
        <v>Identifying community issues and&amp;#xa;selecting ones to address</v>
      </c>
      <c r="O222" s="17" t="str">
        <f t="shared" si="76"/>
        <v>Identifying community issues and&amp;#xa;selecting ones to address</v>
      </c>
      <c r="P222" s="17" t="str">
        <f t="shared" si="77"/>
        <v>Identifying community issues and&amp;#xa;selecting ones to address</v>
      </c>
      <c r="Q222" s="17" t="str">
        <f t="shared" si="78"/>
        <v>Identifying community issues and&amp;#xa;selecting ones to address</v>
      </c>
      <c r="R222" s="17" t="str">
        <f t="shared" si="79"/>
        <v>Identifying community issues and&amp;#xa;selecting ones to address</v>
      </c>
      <c r="S222" s="17" t="str">
        <f t="shared" si="80"/>
        <v>Identifying community issues and&amp;#xa;selecting ones to address</v>
      </c>
      <c r="T222" s="23" t="s">
        <v>0</v>
      </c>
      <c r="U222" s="17"/>
      <c r="V222" s="17"/>
      <c r="W222" s="18" t="str">
        <f t="shared" si="81"/>
        <v>&lt;concept id="1215" label="Learning to be a changemaker - solution&amp;#xa;Identifying community issues and&amp;#xa;selecting ones to address&amp;#xa;1215"/&gt;</v>
      </c>
      <c r="X222" s="18" t="str">
        <f t="shared" ca="1" si="69"/>
        <v>&lt;concept-appearance id="1215" x="4322" y="3112" stylesheet-id="solution" background-color="217, 234, 211,255" /&gt;</v>
      </c>
      <c r="Y222" s="18">
        <f t="shared" ca="1" si="82"/>
        <v>4322</v>
      </c>
      <c r="Z222" s="18">
        <f t="shared" ca="1" si="83"/>
        <v>3112</v>
      </c>
      <c r="AA222" s="18">
        <f t="shared" si="70"/>
        <v>3</v>
      </c>
      <c r="AB222" s="18">
        <f t="shared" si="84"/>
        <v>2</v>
      </c>
      <c r="AC222" s="18">
        <f t="shared" si="71"/>
        <v>3</v>
      </c>
      <c r="AD222" s="18" t="str">
        <f t="shared" si="85"/>
        <v>217, 234, 211,255</v>
      </c>
      <c r="AE222" s="18" t="str">
        <f t="shared" si="86"/>
        <v>&lt;connection id="link-1-1215" from-id="1215" to-id="1172"/&gt;</v>
      </c>
      <c r="AF222" s="18" t="str">
        <f t="shared" si="87"/>
        <v>&lt;connection id="link-2-1215" from-id="1215" to-id="1182"/&gt;</v>
      </c>
      <c r="AG222" s="18" t="str">
        <f t="shared" si="88"/>
        <v/>
      </c>
    </row>
    <row r="223" spans="1:33">
      <c r="A223" s="1" t="s">
        <v>257</v>
      </c>
      <c r="B223" s="21">
        <v>3</v>
      </c>
      <c r="C223" s="17" t="str">
        <f t="shared" si="89"/>
        <v>Learning to be a changemaker</v>
      </c>
      <c r="D223" s="21">
        <v>2</v>
      </c>
      <c r="E223" s="21" t="s">
        <v>49</v>
      </c>
      <c r="F223" s="21"/>
      <c r="G223" s="17" t="str">
        <f t="shared" si="72"/>
        <v/>
      </c>
      <c r="H223" s="22">
        <v>1172</v>
      </c>
      <c r="I223" s="23"/>
      <c r="J223" s="23"/>
      <c r="K223" s="17" t="s">
        <v>256</v>
      </c>
      <c r="L223" s="17" t="str">
        <f t="shared" si="73"/>
        <v>Addressing issues</v>
      </c>
      <c r="M223" s="17" t="str">
        <f t="shared" si="74"/>
        <v>Addressing issues</v>
      </c>
      <c r="N223" s="17" t="str">
        <f t="shared" si="75"/>
        <v>Addressing issues</v>
      </c>
      <c r="O223" s="17" t="str">
        <f t="shared" si="76"/>
        <v>Addressing issues</v>
      </c>
      <c r="P223" s="17" t="str">
        <f t="shared" si="77"/>
        <v>Addressing issues</v>
      </c>
      <c r="Q223" s="17" t="str">
        <f t="shared" si="78"/>
        <v>Addressing issues</v>
      </c>
      <c r="R223" s="17" t="str">
        <f t="shared" si="79"/>
        <v>Addressing issues</v>
      </c>
      <c r="S223" s="17" t="str">
        <f t="shared" si="80"/>
        <v>Addressing issues</v>
      </c>
      <c r="T223" s="23" t="s">
        <v>0</v>
      </c>
      <c r="U223" s="17"/>
      <c r="V223" s="17"/>
      <c r="W223" s="18" t="str">
        <f t="shared" si="81"/>
        <v>&lt;concept id="1216" label="Learning to be a changemaker - solution&amp;#xa;Addressing issues&amp;#xa;1216"/&gt;</v>
      </c>
      <c r="X223" s="18" t="str">
        <f t="shared" ca="1" si="69"/>
        <v>&lt;concept-appearance id="1216" x="4665" y="3747" stylesheet-id="solution" background-color="217, 234, 211,255" /&gt;</v>
      </c>
      <c r="Y223" s="18">
        <f t="shared" ca="1" si="82"/>
        <v>4665</v>
      </c>
      <c r="Z223" s="18">
        <f t="shared" ca="1" si="83"/>
        <v>3747</v>
      </c>
      <c r="AA223" s="18">
        <f t="shared" si="70"/>
        <v>3</v>
      </c>
      <c r="AB223" s="18">
        <f t="shared" si="84"/>
        <v>2</v>
      </c>
      <c r="AC223" s="18">
        <f t="shared" si="71"/>
        <v>3</v>
      </c>
      <c r="AD223" s="18" t="str">
        <f t="shared" si="85"/>
        <v>217, 234, 211,255</v>
      </c>
      <c r="AE223" s="18" t="str">
        <f t="shared" si="86"/>
        <v>&lt;connection id="link-1-1216" from-id="1216" to-id="1172"/&gt;</v>
      </c>
      <c r="AF223" s="18" t="str">
        <f t="shared" si="87"/>
        <v/>
      </c>
      <c r="AG223" s="18" t="str">
        <f t="shared" si="88"/>
        <v/>
      </c>
    </row>
    <row r="224" spans="1:33">
      <c r="A224" s="1" t="s">
        <v>255</v>
      </c>
      <c r="B224" s="21">
        <v>3</v>
      </c>
      <c r="C224" s="17" t="str">
        <f t="shared" si="89"/>
        <v>Learning to be a changemaker</v>
      </c>
      <c r="D224" s="21">
        <v>3</v>
      </c>
      <c r="E224" s="21" t="s">
        <v>317</v>
      </c>
      <c r="F224" s="21">
        <v>5</v>
      </c>
      <c r="G224" s="17" t="str">
        <f t="shared" si="72"/>
        <v>The adaptive school</v>
      </c>
      <c r="H224" s="22">
        <v>1206</v>
      </c>
      <c r="I224" s="23"/>
      <c r="J224" s="23"/>
      <c r="K224" s="17" t="s">
        <v>254</v>
      </c>
      <c r="L224" s="17" t="str">
        <f t="shared" si="73"/>
        <v>Like our solution 4 Keeping learning&amp;#xa;paths open...</v>
      </c>
      <c r="M224" s="17" t="str">
        <f t="shared" si="74"/>
        <v>Like our solution 4 Keeping learning&amp;#xa;paths open...</v>
      </c>
      <c r="N224" s="17" t="str">
        <f t="shared" si="75"/>
        <v>Like our solution 4 Keeping learning&amp;#xa;paths open...</v>
      </c>
      <c r="O224" s="17" t="str">
        <f t="shared" si="76"/>
        <v>Like our solution 4 Keeping learning&amp;#xa;paths open...</v>
      </c>
      <c r="P224" s="17" t="str">
        <f t="shared" si="77"/>
        <v>Like our solution 4 Keeping learning&amp;#xa;paths open...</v>
      </c>
      <c r="Q224" s="17" t="str">
        <f t="shared" si="78"/>
        <v>Like our solution 4 Keeping learning&amp;#xa;paths open...</v>
      </c>
      <c r="R224" s="17" t="str">
        <f t="shared" si="79"/>
        <v>Like our solution 4 Keeping learning&amp;#xa;paths open...</v>
      </c>
      <c r="S224" s="17" t="str">
        <f t="shared" si="80"/>
        <v>Like our solution 4 Keeping learning&amp;#xa;paths open...</v>
      </c>
      <c r="T224" s="23"/>
      <c r="U224" s="17"/>
      <c r="V224" s="17"/>
      <c r="W224" s="18" t="str">
        <f t="shared" si="81"/>
        <v>&lt;concept id="1217" label="Learning to be a changemaker - connection from The adaptive school&amp;#xa;Like our solution 4 Keeping learning&amp;#xa;paths open...&amp;#xa;1217"/&gt;</v>
      </c>
      <c r="X224" s="18" t="str">
        <f t="shared" ca="1" si="69"/>
        <v>&lt;concept-appearance id="1217" x="3117" y="2527" stylesheet-id="connection" background-color="234, 209, 220,255" /&gt;</v>
      </c>
      <c r="Y224" s="18">
        <f t="shared" ca="1" si="82"/>
        <v>3117</v>
      </c>
      <c r="Z224" s="18">
        <f t="shared" ca="1" si="83"/>
        <v>2527</v>
      </c>
      <c r="AA224" s="18">
        <f t="shared" si="70"/>
        <v>0</v>
      </c>
      <c r="AB224" s="18">
        <f t="shared" si="84"/>
        <v>0</v>
      </c>
      <c r="AC224" s="18">
        <f t="shared" si="71"/>
        <v>5</v>
      </c>
      <c r="AD224" s="18" t="str">
        <f t="shared" si="85"/>
        <v>234, 209, 220,255</v>
      </c>
      <c r="AE224" s="18" t="str">
        <f t="shared" si="86"/>
        <v>&lt;connection id="link-1-1217" from-id="1217" to-id="1206"/&gt;</v>
      </c>
      <c r="AF224" s="18" t="str">
        <f t="shared" si="87"/>
        <v/>
      </c>
      <c r="AG224" s="18" t="str">
        <f t="shared" si="88"/>
        <v/>
      </c>
    </row>
    <row r="225" spans="1:33">
      <c r="A225" s="1" t="s">
        <v>253</v>
      </c>
      <c r="B225" s="21">
        <v>3</v>
      </c>
      <c r="C225" s="17" t="str">
        <f t="shared" si="89"/>
        <v>Learning to be a changemaker</v>
      </c>
      <c r="D225" s="21">
        <v>3</v>
      </c>
      <c r="E225" s="21" t="s">
        <v>317</v>
      </c>
      <c r="F225" s="21">
        <v>5</v>
      </c>
      <c r="G225" s="17" t="str">
        <f t="shared" si="72"/>
        <v>The adaptive school</v>
      </c>
      <c r="H225" s="22">
        <v>1206</v>
      </c>
      <c r="I225" s="23"/>
      <c r="J225" s="23"/>
      <c r="K225" s="17" t="s">
        <v>170</v>
      </c>
      <c r="L225" s="17" t="str">
        <f t="shared" si="73"/>
        <v>Like our solution 7 Social equity&amp;#xa;and fairness</v>
      </c>
      <c r="M225" s="17" t="str">
        <f t="shared" si="74"/>
        <v>Like our solution 7 Social equity&amp;#xa;and fairness</v>
      </c>
      <c r="N225" s="17" t="str">
        <f t="shared" si="75"/>
        <v>Like our solution 7 Social equity&amp;#xa;and fairness</v>
      </c>
      <c r="O225" s="17" t="str">
        <f t="shared" si="76"/>
        <v>Like our solution 7 Social equity&amp;#xa;and fairness</v>
      </c>
      <c r="P225" s="17" t="str">
        <f t="shared" si="77"/>
        <v>Like our solution 7 Social equity&amp;#xa;and fairness</v>
      </c>
      <c r="Q225" s="17" t="str">
        <f t="shared" si="78"/>
        <v>Like our solution 7 Social equity&amp;#xa;and fairness</v>
      </c>
      <c r="R225" s="17" t="str">
        <f t="shared" si="79"/>
        <v>Like our solution 7 Social equity&amp;#xa;and fairness</v>
      </c>
      <c r="S225" s="17" t="str">
        <f t="shared" si="80"/>
        <v>Like our solution 7 Social equity&amp;#xa;and fairness</v>
      </c>
      <c r="T225" s="23"/>
      <c r="U225" s="17"/>
      <c r="V225" s="17"/>
      <c r="W225" s="18" t="str">
        <f t="shared" si="81"/>
        <v>&lt;concept id="1218" label="Learning to be a changemaker - connection from The adaptive school&amp;#xa;Like our solution 7 Social equity&amp;#xa;and fairness&amp;#xa;1218"/&gt;</v>
      </c>
      <c r="X225" s="18" t="str">
        <f t="shared" ca="1" si="69"/>
        <v>&lt;concept-appearance id="1218" x="3091" y="2523" stylesheet-id="connection" background-color="234, 209, 220,255" /&gt;</v>
      </c>
      <c r="Y225" s="18">
        <f t="shared" ca="1" si="82"/>
        <v>3091</v>
      </c>
      <c r="Z225" s="18">
        <f t="shared" ca="1" si="83"/>
        <v>2523</v>
      </c>
      <c r="AA225" s="18">
        <f t="shared" si="70"/>
        <v>0</v>
      </c>
      <c r="AB225" s="18">
        <f t="shared" si="84"/>
        <v>0</v>
      </c>
      <c r="AC225" s="18">
        <f t="shared" si="71"/>
        <v>5</v>
      </c>
      <c r="AD225" s="18" t="str">
        <f t="shared" si="85"/>
        <v>234, 209, 220,255</v>
      </c>
      <c r="AE225" s="18" t="str">
        <f t="shared" si="86"/>
        <v>&lt;connection id="link-1-1218" from-id="1218" to-id="1206"/&gt;</v>
      </c>
      <c r="AF225" s="18" t="str">
        <f t="shared" si="87"/>
        <v/>
      </c>
      <c r="AG225" s="18" t="str">
        <f t="shared" si="88"/>
        <v/>
      </c>
    </row>
    <row r="226" spans="1:33">
      <c r="A226" s="1" t="s">
        <v>252</v>
      </c>
      <c r="B226" s="21">
        <v>3</v>
      </c>
      <c r="C226" s="17" t="str">
        <f t="shared" si="89"/>
        <v>Learning to be a changemaker</v>
      </c>
      <c r="D226" s="21">
        <v>3</v>
      </c>
      <c r="E226" s="21" t="s">
        <v>317</v>
      </c>
      <c r="F226" s="21">
        <v>1</v>
      </c>
      <c r="G226" s="17" t="str">
        <f t="shared" si="72"/>
        <v>Assessment</v>
      </c>
      <c r="H226" s="22">
        <v>1211</v>
      </c>
      <c r="I226" s="23"/>
      <c r="J226" s="23"/>
      <c r="K226" s="17" t="s">
        <v>251</v>
      </c>
      <c r="L226" s="17" t="str">
        <f t="shared" si="73"/>
        <v>Teacher training</v>
      </c>
      <c r="M226" s="17" t="str">
        <f t="shared" si="74"/>
        <v>Teacher training</v>
      </c>
      <c r="N226" s="17" t="str">
        <f t="shared" si="75"/>
        <v>Teacher training</v>
      </c>
      <c r="O226" s="17" t="str">
        <f t="shared" si="76"/>
        <v>Teacher training</v>
      </c>
      <c r="P226" s="17" t="str">
        <f t="shared" si="77"/>
        <v>Teacher training</v>
      </c>
      <c r="Q226" s="17" t="str">
        <f t="shared" si="78"/>
        <v>Teacher training</v>
      </c>
      <c r="R226" s="17" t="str">
        <f t="shared" si="79"/>
        <v>Teacher training</v>
      </c>
      <c r="S226" s="17" t="str">
        <f t="shared" si="80"/>
        <v>Teacher training</v>
      </c>
      <c r="T226" s="23"/>
      <c r="U226" s="17"/>
      <c r="V226" s="17"/>
      <c r="W226" s="18" t="str">
        <f t="shared" si="81"/>
        <v>&lt;concept id="1219" label="Learning to be a changemaker - connection from Assessment&amp;#xa;Teacher training&amp;#xa;1219"/&gt;</v>
      </c>
      <c r="X226" s="18" t="str">
        <f t="shared" ca="1" si="69"/>
        <v>&lt;concept-appearance id="1219" x="7550" y="3244" stylesheet-id="connection" background-color="252, 229, 205,255" /&gt;</v>
      </c>
      <c r="Y226" s="18">
        <f t="shared" ca="1" si="82"/>
        <v>7550</v>
      </c>
      <c r="Z226" s="18">
        <f t="shared" ca="1" si="83"/>
        <v>3244</v>
      </c>
      <c r="AA226" s="18">
        <f t="shared" si="70"/>
        <v>0</v>
      </c>
      <c r="AB226" s="18">
        <f t="shared" si="84"/>
        <v>0</v>
      </c>
      <c r="AC226" s="18">
        <f t="shared" si="71"/>
        <v>1</v>
      </c>
      <c r="AD226" s="18" t="str">
        <f t="shared" si="85"/>
        <v>252, 229, 205,255</v>
      </c>
      <c r="AE226" s="18" t="str">
        <f t="shared" si="86"/>
        <v>&lt;connection id="link-1-1219" from-id="1219" to-id="1211"/&gt;</v>
      </c>
      <c r="AF226" s="18" t="str">
        <f t="shared" si="87"/>
        <v/>
      </c>
      <c r="AG226" s="18" t="str">
        <f t="shared" si="88"/>
        <v/>
      </c>
    </row>
    <row r="227" spans="1:33">
      <c r="A227" s="1" t="s">
        <v>250</v>
      </c>
      <c r="B227" s="21">
        <v>3</v>
      </c>
      <c r="C227" s="17" t="str">
        <f t="shared" si="89"/>
        <v>Learning to be a changemaker</v>
      </c>
      <c r="D227" s="21">
        <v>3</v>
      </c>
      <c r="E227" s="21" t="s">
        <v>317</v>
      </c>
      <c r="F227" s="21">
        <v>2</v>
      </c>
      <c r="G227" s="17" t="str">
        <f t="shared" si="72"/>
        <v>Stakeholder Engagement</v>
      </c>
      <c r="H227" s="22">
        <v>1211</v>
      </c>
      <c r="I227" s="23"/>
      <c r="J227" s="23"/>
      <c r="K227" s="17" t="s">
        <v>249</v>
      </c>
      <c r="L227" s="17" t="str">
        <f t="shared" si="73"/>
        <v>Like our solution 3 - increased&amp;#xa;teacher-led professional development</v>
      </c>
      <c r="M227" s="17" t="str">
        <f t="shared" si="74"/>
        <v>Like our solution 3 - increased&amp;#xa;teacher-led professional development</v>
      </c>
      <c r="N227" s="17" t="str">
        <f t="shared" si="75"/>
        <v>Like our solution 3 - increased&amp;#xa;teacher-led professional development</v>
      </c>
      <c r="O227" s="17" t="str">
        <f t="shared" si="76"/>
        <v>Like our solution 3 - increased&amp;#xa;teacher-led professional development</v>
      </c>
      <c r="P227" s="17" t="str">
        <f t="shared" si="77"/>
        <v>Like our solution 3 - increased&amp;#xa;teacher-led professional development</v>
      </c>
      <c r="Q227" s="17" t="str">
        <f t="shared" si="78"/>
        <v>Like our solution 3 - increased&amp;#xa;teacher-led professional development</v>
      </c>
      <c r="R227" s="17" t="str">
        <f t="shared" si="79"/>
        <v>Like our solution 3 - increased&amp;#xa;teacher-led professional development</v>
      </c>
      <c r="S227" s="17" t="str">
        <f t="shared" si="80"/>
        <v>Like our solution 3 - increased&amp;#xa;teacher-led professional development</v>
      </c>
      <c r="T227" s="23"/>
      <c r="U227" s="17"/>
      <c r="V227" s="17"/>
      <c r="W227" s="18" t="str">
        <f t="shared" si="81"/>
        <v>&lt;concept id="1220" label="Learning to be a changemaker - connection from Stakeholder Engagement&amp;#xa;Like our solution 3 - increased&amp;#xa;teacher-led professional development&amp;#xa;1220"/&gt;</v>
      </c>
      <c r="X227" s="18" t="str">
        <f t="shared" ca="1" si="69"/>
        <v>&lt;concept-appearance id="1220" x="7525" y="3211" stylesheet-id="connection" background-color="244, 204, 205,255" /&gt;</v>
      </c>
      <c r="Y227" s="18">
        <f t="shared" ca="1" si="82"/>
        <v>7525</v>
      </c>
      <c r="Z227" s="18">
        <f t="shared" ca="1" si="83"/>
        <v>3211</v>
      </c>
      <c r="AA227" s="18">
        <f t="shared" si="70"/>
        <v>0</v>
      </c>
      <c r="AB227" s="18">
        <f t="shared" si="84"/>
        <v>0</v>
      </c>
      <c r="AC227" s="18">
        <f t="shared" si="71"/>
        <v>2</v>
      </c>
      <c r="AD227" s="18" t="str">
        <f t="shared" si="85"/>
        <v>244, 204, 205,255</v>
      </c>
      <c r="AE227" s="18" t="str">
        <f t="shared" si="86"/>
        <v>&lt;connection id="link-1-1220" from-id="1220" to-id="1211"/&gt;</v>
      </c>
      <c r="AF227" s="18" t="str">
        <f t="shared" si="87"/>
        <v/>
      </c>
      <c r="AG227" s="18" t="str">
        <f t="shared" si="88"/>
        <v/>
      </c>
    </row>
    <row r="228" spans="1:33">
      <c r="A228" s="1" t="s">
        <v>248</v>
      </c>
      <c r="B228" s="21">
        <v>3</v>
      </c>
      <c r="C228" s="17" t="str">
        <f t="shared" si="89"/>
        <v>Learning to be a changemaker</v>
      </c>
      <c r="D228" s="21">
        <v>3</v>
      </c>
      <c r="E228" s="21" t="s">
        <v>317</v>
      </c>
      <c r="F228" s="21">
        <v>4</v>
      </c>
      <c r="G228" s="17" t="str">
        <f t="shared" si="72"/>
        <v>The creative learning environment</v>
      </c>
      <c r="H228" s="22">
        <v>1211</v>
      </c>
      <c r="I228" s="23"/>
      <c r="J228" s="23"/>
      <c r="K228" s="17" t="s">
        <v>247</v>
      </c>
      <c r="L228" s="17" t="str">
        <f t="shared" si="73"/>
        <v>Links to a resources action - methodologies</v>
      </c>
      <c r="M228" s="17" t="str">
        <f t="shared" si="74"/>
        <v>Links to a resources action - methodologies</v>
      </c>
      <c r="N228" s="17" t="str">
        <f t="shared" si="75"/>
        <v>Links to a resources action - methodologies</v>
      </c>
      <c r="O228" s="17" t="str">
        <f t="shared" si="76"/>
        <v>Links to a resources action - methodologies</v>
      </c>
      <c r="P228" s="17" t="str">
        <f t="shared" si="77"/>
        <v>Links to a resources action - methodologies</v>
      </c>
      <c r="Q228" s="17" t="str">
        <f t="shared" si="78"/>
        <v>Links to a resources action - methodologies</v>
      </c>
      <c r="R228" s="17" t="str">
        <f t="shared" si="79"/>
        <v>Links to a resources action - methodologies</v>
      </c>
      <c r="S228" s="17" t="str">
        <f t="shared" si="80"/>
        <v>Links to a resources action - methodologies</v>
      </c>
      <c r="T228" s="23"/>
      <c r="U228" s="17"/>
      <c r="V228" s="17"/>
      <c r="W228" s="18" t="str">
        <f t="shared" si="81"/>
        <v>&lt;concept id="1221" label="Learning to be a changemaker - connection from The creative learning environment&amp;#xa;Links to a resources action - methodologies&amp;#xa;1221"/&gt;</v>
      </c>
      <c r="X228" s="18" t="str">
        <f t="shared" ca="1" si="69"/>
        <v>&lt;concept-appearance id="1221" x="7576" y="3253" stylesheet-id="connection" background-color="207, 226, 243,255" /&gt;</v>
      </c>
      <c r="Y228" s="18">
        <f t="shared" ca="1" si="82"/>
        <v>7576</v>
      </c>
      <c r="Z228" s="18">
        <f t="shared" ca="1" si="83"/>
        <v>3253</v>
      </c>
      <c r="AA228" s="18">
        <f t="shared" si="70"/>
        <v>0</v>
      </c>
      <c r="AB228" s="18">
        <f t="shared" si="84"/>
        <v>0</v>
      </c>
      <c r="AC228" s="18">
        <f t="shared" si="71"/>
        <v>4</v>
      </c>
      <c r="AD228" s="18" t="str">
        <f t="shared" si="85"/>
        <v>207, 226, 243,255</v>
      </c>
      <c r="AE228" s="18" t="str">
        <f t="shared" si="86"/>
        <v>&lt;connection id="link-1-1221" from-id="1221" to-id="1211"/&gt;</v>
      </c>
      <c r="AF228" s="18" t="str">
        <f t="shared" si="87"/>
        <v/>
      </c>
      <c r="AG228" s="18" t="str">
        <f t="shared" si="88"/>
        <v/>
      </c>
    </row>
    <row r="229" spans="1:33">
      <c r="A229" s="1" t="s">
        <v>246</v>
      </c>
      <c r="B229" s="21">
        <v>3</v>
      </c>
      <c r="C229" s="17" t="str">
        <f t="shared" si="89"/>
        <v>Learning to be a changemaker</v>
      </c>
      <c r="D229" s="21">
        <v>3</v>
      </c>
      <c r="E229" s="21" t="s">
        <v>317</v>
      </c>
      <c r="F229" s="21">
        <v>5</v>
      </c>
      <c r="G229" s="17" t="str">
        <f t="shared" si="72"/>
        <v>The adaptive school</v>
      </c>
      <c r="H229" s="22">
        <v>1211</v>
      </c>
      <c r="I229" s="23"/>
      <c r="J229" s="23"/>
      <c r="K229" s="17" t="s">
        <v>223</v>
      </c>
      <c r="L229" s="17" t="str">
        <f t="shared" si="73"/>
        <v>Like our solution 2 - School mentoring&amp;#xa;management programmes</v>
      </c>
      <c r="M229" s="17" t="str">
        <f t="shared" si="74"/>
        <v>Like our solution 2 - School mentoring&amp;#xa;management programmes</v>
      </c>
      <c r="N229" s="17" t="str">
        <f t="shared" si="75"/>
        <v>Like our solution 2 - School mentoring&amp;#xa;management programmes</v>
      </c>
      <c r="O229" s="17" t="str">
        <f t="shared" si="76"/>
        <v>Like our solution 2 - School mentoring&amp;#xa;management programmes</v>
      </c>
      <c r="P229" s="17" t="str">
        <f t="shared" si="77"/>
        <v>Like our solution 2 - School mentoring&amp;#xa;management programmes</v>
      </c>
      <c r="Q229" s="17" t="str">
        <f t="shared" si="78"/>
        <v>Like our solution 2 - School mentoring&amp;#xa;management programmes</v>
      </c>
      <c r="R229" s="17" t="str">
        <f t="shared" si="79"/>
        <v>Like our solution 2 - School mentoring&amp;#xa;management programmes</v>
      </c>
      <c r="S229" s="17" t="str">
        <f t="shared" si="80"/>
        <v>Like our solution 2 - School mentoring&amp;#xa;management programmes</v>
      </c>
      <c r="T229" s="23"/>
      <c r="U229" s="17"/>
      <c r="V229" s="17"/>
      <c r="W229" s="18" t="str">
        <f t="shared" si="81"/>
        <v>&lt;concept id="1222" label="Learning to be a changemaker - connection from The adaptive school&amp;#xa;Like our solution 2 - School mentoring&amp;#xa;management programmes&amp;#xa;1222"/&gt;</v>
      </c>
      <c r="X229" s="18" t="str">
        <f t="shared" ca="1" si="69"/>
        <v>&lt;concept-appearance id="1222" x="7577" y="3244" stylesheet-id="connection" background-color="234, 209, 220,255" /&gt;</v>
      </c>
      <c r="Y229" s="18">
        <f t="shared" ca="1" si="82"/>
        <v>7577</v>
      </c>
      <c r="Z229" s="18">
        <f t="shared" ca="1" si="83"/>
        <v>3244</v>
      </c>
      <c r="AA229" s="18">
        <f t="shared" si="70"/>
        <v>0</v>
      </c>
      <c r="AB229" s="18">
        <f t="shared" si="84"/>
        <v>0</v>
      </c>
      <c r="AC229" s="18">
        <f t="shared" si="71"/>
        <v>5</v>
      </c>
      <c r="AD229" s="18" t="str">
        <f t="shared" si="85"/>
        <v>234, 209, 220,255</v>
      </c>
      <c r="AE229" s="18" t="str">
        <f t="shared" si="86"/>
        <v>&lt;connection id="link-1-1222" from-id="1222" to-id="1211"/&gt;</v>
      </c>
      <c r="AF229" s="18" t="str">
        <f t="shared" si="87"/>
        <v/>
      </c>
      <c r="AG229" s="18" t="str">
        <f t="shared" si="88"/>
        <v/>
      </c>
    </row>
    <row r="230" spans="1:33">
      <c r="A230" s="1" t="s">
        <v>245</v>
      </c>
      <c r="B230" s="21">
        <v>3</v>
      </c>
      <c r="C230" s="17" t="str">
        <f t="shared" si="89"/>
        <v>Learning to be a changemaker</v>
      </c>
      <c r="D230" s="21">
        <v>3</v>
      </c>
      <c r="E230" s="21" t="s">
        <v>317</v>
      </c>
      <c r="F230" s="21">
        <v>5</v>
      </c>
      <c r="G230" s="17" t="str">
        <f t="shared" si="72"/>
        <v>The adaptive school</v>
      </c>
      <c r="H230" s="22">
        <v>1211</v>
      </c>
      <c r="I230" s="23"/>
      <c r="J230" s="23"/>
      <c r="K230" s="17" t="s">
        <v>244</v>
      </c>
      <c r="L230" s="17" t="str">
        <f t="shared" si="73"/>
        <v>Like our solution 5 - Incentives&amp;#xa;for teachers to change</v>
      </c>
      <c r="M230" s="17" t="str">
        <f t="shared" si="74"/>
        <v>Like our solution 5 - Incentives&amp;#xa;for teachers to change</v>
      </c>
      <c r="N230" s="17" t="str">
        <f t="shared" si="75"/>
        <v>Like our solution 5 - Incentives&amp;#xa;for teachers to change</v>
      </c>
      <c r="O230" s="17" t="str">
        <f t="shared" si="76"/>
        <v>Like our solution 5 - Incentives&amp;#xa;for teachers to change</v>
      </c>
      <c r="P230" s="17" t="str">
        <f t="shared" si="77"/>
        <v>Like our solution 5 - Incentives&amp;#xa;for teachers to change</v>
      </c>
      <c r="Q230" s="17" t="str">
        <f t="shared" si="78"/>
        <v>Like our solution 5 - Incentives&amp;#xa;for teachers to change</v>
      </c>
      <c r="R230" s="17" t="str">
        <f t="shared" si="79"/>
        <v>Like our solution 5 - Incentives&amp;#xa;for teachers to change</v>
      </c>
      <c r="S230" s="17" t="str">
        <f t="shared" si="80"/>
        <v>Like our solution 5 - Incentives&amp;#xa;for teachers to change</v>
      </c>
      <c r="T230" s="23"/>
      <c r="U230" s="17"/>
      <c r="V230" s="17"/>
      <c r="W230" s="18" t="str">
        <f t="shared" si="81"/>
        <v>&lt;concept id="1223" label="Learning to be a changemaker - connection from The adaptive school&amp;#xa;Like our solution 5 - Incentives&amp;#xa;for teachers to change&amp;#xa;1223"/&gt;</v>
      </c>
      <c r="X230" s="18" t="str">
        <f t="shared" ca="1" si="69"/>
        <v>&lt;concept-appearance id="1223" x="7535" y="3224" stylesheet-id="connection" background-color="234, 209, 220,255" /&gt;</v>
      </c>
      <c r="Y230" s="18">
        <f t="shared" ca="1" si="82"/>
        <v>7535</v>
      </c>
      <c r="Z230" s="18">
        <f t="shared" ca="1" si="83"/>
        <v>3224</v>
      </c>
      <c r="AA230" s="18">
        <f t="shared" si="70"/>
        <v>0</v>
      </c>
      <c r="AB230" s="18">
        <f t="shared" si="84"/>
        <v>0</v>
      </c>
      <c r="AC230" s="18">
        <f t="shared" si="71"/>
        <v>5</v>
      </c>
      <c r="AD230" s="18" t="str">
        <f t="shared" si="85"/>
        <v>234, 209, 220,255</v>
      </c>
      <c r="AE230" s="18" t="str">
        <f t="shared" si="86"/>
        <v>&lt;connection id="link-1-1223" from-id="1223" to-id="1211"/&gt;</v>
      </c>
      <c r="AF230" s="18" t="str">
        <f t="shared" si="87"/>
        <v/>
      </c>
      <c r="AG230" s="18" t="str">
        <f t="shared" si="88"/>
        <v/>
      </c>
    </row>
    <row r="231" spans="1:33">
      <c r="A231" s="1" t="s">
        <v>243</v>
      </c>
      <c r="B231" s="21">
        <v>3</v>
      </c>
      <c r="C231" s="17" t="str">
        <f t="shared" si="89"/>
        <v>Learning to be a changemaker</v>
      </c>
      <c r="D231" s="21">
        <v>2</v>
      </c>
      <c r="E231" s="21" t="s">
        <v>49</v>
      </c>
      <c r="F231" s="21"/>
      <c r="G231" s="17" t="str">
        <f t="shared" si="72"/>
        <v/>
      </c>
      <c r="H231" s="22">
        <v>1206</v>
      </c>
      <c r="I231" s="23"/>
      <c r="J231" s="23"/>
      <c r="K231" s="17" t="s">
        <v>690</v>
      </c>
      <c r="L231" s="17" t="str">
        <f t="shared" si="73"/>
        <v>Provide wider access to (schools&amp;apos;)&amp;#xa;technology</v>
      </c>
      <c r="M231" s="17" t="str">
        <f t="shared" si="74"/>
        <v>Provide wider access to (schools&amp;apos;)&amp;#xa;technology</v>
      </c>
      <c r="N231" s="17" t="str">
        <f t="shared" si="75"/>
        <v>Provide wider access to (schools&amp;apos;)&amp;#xa;technology</v>
      </c>
      <c r="O231" s="17" t="str">
        <f t="shared" si="76"/>
        <v>Provide wider access to (schools&amp;apos;)&amp;#xa;technology</v>
      </c>
      <c r="P231" s="17" t="str">
        <f t="shared" si="77"/>
        <v>Provide wider access to (schools&amp;apos;)&amp;#xa;technology</v>
      </c>
      <c r="Q231" s="17" t="str">
        <f t="shared" si="78"/>
        <v>Provide wider access to (schools&amp;apos;)&amp;#xa;technology</v>
      </c>
      <c r="R231" s="17" t="str">
        <f t="shared" si="79"/>
        <v>Provide wider access to (schools&amp;apos;)&amp;#xa;technology</v>
      </c>
      <c r="S231" s="17" t="str">
        <f t="shared" si="80"/>
        <v>Provide wider access to (schools&amp;apos;)&amp;#xa;technology</v>
      </c>
      <c r="T231" s="23" t="s">
        <v>4</v>
      </c>
      <c r="U231" s="17"/>
      <c r="V231" s="17"/>
      <c r="W231" s="18" t="str">
        <f t="shared" si="81"/>
        <v>&lt;concept id="1224" label="Learning to be a changemaker - solution&amp;#xa;Provide wider access to (schools&amp;apos;)&amp;#xa;technology&amp;#xa;1224"/&gt;</v>
      </c>
      <c r="X231" s="18" t="str">
        <f t="shared" ca="1" si="69"/>
        <v>&lt;concept-appearance id="1224" x="3657" y="3427" stylesheet-id="solution" background-color="217, 234, 211,255" /&gt;</v>
      </c>
      <c r="Y231" s="18">
        <f t="shared" ca="1" si="82"/>
        <v>3657</v>
      </c>
      <c r="Z231" s="18">
        <f t="shared" ca="1" si="83"/>
        <v>3427</v>
      </c>
      <c r="AA231" s="18">
        <f t="shared" si="70"/>
        <v>3</v>
      </c>
      <c r="AB231" s="18">
        <f t="shared" si="84"/>
        <v>1</v>
      </c>
      <c r="AC231" s="18">
        <f t="shared" si="71"/>
        <v>3</v>
      </c>
      <c r="AD231" s="18" t="str">
        <f t="shared" si="85"/>
        <v>217, 234, 211,255</v>
      </c>
      <c r="AE231" s="18" t="str">
        <f t="shared" si="86"/>
        <v>&lt;connection id="link-1-1224" from-id="1224" to-id="1206"/&gt;</v>
      </c>
      <c r="AF231" s="18" t="str">
        <f t="shared" si="87"/>
        <v/>
      </c>
      <c r="AG231" s="18" t="str">
        <f t="shared" si="88"/>
        <v/>
      </c>
    </row>
    <row r="232" spans="1:33">
      <c r="A232" s="1" t="s">
        <v>242</v>
      </c>
      <c r="B232" s="21">
        <v>3</v>
      </c>
      <c r="C232" s="17" t="str">
        <f t="shared" si="89"/>
        <v>Learning to be a changemaker</v>
      </c>
      <c r="D232" s="21">
        <v>2</v>
      </c>
      <c r="E232" s="21" t="s">
        <v>15</v>
      </c>
      <c r="F232" s="21"/>
      <c r="G232" s="17" t="str">
        <f t="shared" si="72"/>
        <v/>
      </c>
      <c r="H232" s="22">
        <v>1203</v>
      </c>
      <c r="I232" s="23">
        <v>1204</v>
      </c>
      <c r="J232" s="23"/>
      <c r="K232" s="17" t="s">
        <v>241</v>
      </c>
      <c r="L232" s="17" t="str">
        <f t="shared" si="73"/>
        <v>Use social media and other web technologies</v>
      </c>
      <c r="M232" s="17" t="str">
        <f t="shared" si="74"/>
        <v>Use social media and other web technologies</v>
      </c>
      <c r="N232" s="17" t="str">
        <f t="shared" si="75"/>
        <v>Use social media and other web technologies</v>
      </c>
      <c r="O232" s="17" t="str">
        <f t="shared" si="76"/>
        <v>Use social media and other web technologies</v>
      </c>
      <c r="P232" s="17" t="str">
        <f t="shared" si="77"/>
        <v>Use social media and other web technologies</v>
      </c>
      <c r="Q232" s="17" t="str">
        <f t="shared" si="78"/>
        <v>Use social media and other web technologies</v>
      </c>
      <c r="R232" s="17" t="str">
        <f t="shared" si="79"/>
        <v>Use social media and other web technologies</v>
      </c>
      <c r="S232" s="17" t="str">
        <f t="shared" si="80"/>
        <v>Use social media and other web technologies</v>
      </c>
      <c r="T232" s="23" t="s">
        <v>4</v>
      </c>
      <c r="U232" s="17"/>
      <c r="V232" s="17"/>
      <c r="W232" s="18" t="str">
        <f t="shared" si="81"/>
        <v>&lt;concept id="1225" label="Learning to be a changemaker - technology&amp;#xa;Use social media and other web technologies&amp;#xa;1225"/&gt;</v>
      </c>
      <c r="X232" s="18" t="str">
        <f t="shared" ca="1" si="69"/>
        <v>&lt;concept-appearance id="1225" x="2369" y="4650" stylesheet-id="technology" background-color="217, 234, 211,255" /&gt;</v>
      </c>
      <c r="Y232" s="18">
        <f t="shared" ca="1" si="82"/>
        <v>2369</v>
      </c>
      <c r="Z232" s="18">
        <f t="shared" ca="1" si="83"/>
        <v>4650</v>
      </c>
      <c r="AA232" s="18">
        <f t="shared" si="70"/>
        <v>2</v>
      </c>
      <c r="AB232" s="18">
        <f t="shared" si="84"/>
        <v>1</v>
      </c>
      <c r="AC232" s="18">
        <f t="shared" si="71"/>
        <v>3</v>
      </c>
      <c r="AD232" s="18" t="str">
        <f t="shared" si="85"/>
        <v>217, 234, 211,255</v>
      </c>
      <c r="AE232" s="18" t="str">
        <f t="shared" si="86"/>
        <v>&lt;connection id="link-1-1225" from-id="1225" to-id="1203"/&gt;</v>
      </c>
      <c r="AF232" s="18" t="str">
        <f t="shared" si="87"/>
        <v>&lt;connection id="link-2-1225" from-id="1225" to-id="1204"/&gt;</v>
      </c>
      <c r="AG232" s="18" t="str">
        <f t="shared" si="88"/>
        <v/>
      </c>
    </row>
    <row r="233" spans="1:33">
      <c r="A233" s="1" t="s">
        <v>240</v>
      </c>
      <c r="B233" s="21">
        <v>3</v>
      </c>
      <c r="C233" s="17" t="str">
        <f t="shared" si="89"/>
        <v>Learning to be a changemaker</v>
      </c>
      <c r="D233" s="21">
        <v>3</v>
      </c>
      <c r="E233" s="21" t="s">
        <v>317</v>
      </c>
      <c r="F233" s="21">
        <v>1</v>
      </c>
      <c r="G233" s="17" t="str">
        <f t="shared" si="72"/>
        <v>Assessment</v>
      </c>
      <c r="H233" s="22">
        <v>1225</v>
      </c>
      <c r="I233" s="23"/>
      <c r="J233" s="23"/>
      <c r="K233" s="17" t="s">
        <v>239</v>
      </c>
      <c r="L233" s="17" t="str">
        <f t="shared" si="73"/>
        <v>Teacher / parent communities</v>
      </c>
      <c r="M233" s="17" t="str">
        <f t="shared" si="74"/>
        <v>Teacher / parent communities</v>
      </c>
      <c r="N233" s="17" t="str">
        <f t="shared" si="75"/>
        <v>Teacher / parent communities</v>
      </c>
      <c r="O233" s="17" t="str">
        <f t="shared" si="76"/>
        <v>Teacher / parent communities</v>
      </c>
      <c r="P233" s="17" t="str">
        <f t="shared" si="77"/>
        <v>Teacher / parent communities</v>
      </c>
      <c r="Q233" s="17" t="str">
        <f t="shared" si="78"/>
        <v>Teacher / parent communities</v>
      </c>
      <c r="R233" s="17" t="str">
        <f t="shared" si="79"/>
        <v>Teacher / parent communities</v>
      </c>
      <c r="S233" s="17" t="str">
        <f t="shared" si="80"/>
        <v>Teacher / parent communities</v>
      </c>
      <c r="T233" s="23"/>
      <c r="U233" s="17"/>
      <c r="V233" s="17"/>
      <c r="W233" s="18" t="str">
        <f t="shared" si="81"/>
        <v>&lt;concept id="1226" label="Learning to be a changemaker - connection from Assessment&amp;#xa;Teacher / parent communities&amp;#xa;1226"/&gt;</v>
      </c>
      <c r="X233" s="18" t="str">
        <f t="shared" ca="1" si="69"/>
        <v>&lt;concept-appearance id="1226" x="2466" y="4750" stylesheet-id="connection" background-color="252, 229, 205,255" /&gt;</v>
      </c>
      <c r="Y233" s="18">
        <f t="shared" ca="1" si="82"/>
        <v>2466</v>
      </c>
      <c r="Z233" s="18">
        <f t="shared" ca="1" si="83"/>
        <v>4750</v>
      </c>
      <c r="AA233" s="18">
        <f t="shared" si="70"/>
        <v>0</v>
      </c>
      <c r="AB233" s="18">
        <f t="shared" si="84"/>
        <v>0</v>
      </c>
      <c r="AC233" s="18">
        <f t="shared" si="71"/>
        <v>1</v>
      </c>
      <c r="AD233" s="18" t="str">
        <f t="shared" si="85"/>
        <v>252, 229, 205,255</v>
      </c>
      <c r="AE233" s="18" t="str">
        <f t="shared" si="86"/>
        <v>&lt;connection id="link-1-1226" from-id="1226" to-id="1225"/&gt;</v>
      </c>
      <c r="AF233" s="18" t="str">
        <f t="shared" si="87"/>
        <v/>
      </c>
      <c r="AG233" s="18" t="str">
        <f t="shared" si="88"/>
        <v/>
      </c>
    </row>
    <row r="234" spans="1:33">
      <c r="A234" s="1" t="s">
        <v>238</v>
      </c>
      <c r="B234" s="21">
        <v>3</v>
      </c>
      <c r="C234" s="17" t="str">
        <f t="shared" si="89"/>
        <v>Learning to be a changemaker</v>
      </c>
      <c r="D234" s="21">
        <v>2</v>
      </c>
      <c r="E234" s="21" t="s">
        <v>15</v>
      </c>
      <c r="F234" s="21"/>
      <c r="G234" s="17" t="str">
        <f t="shared" si="72"/>
        <v/>
      </c>
      <c r="H234" s="22">
        <v>1203</v>
      </c>
      <c r="I234" s="23">
        <v>1204</v>
      </c>
      <c r="J234" s="23">
        <v>1211</v>
      </c>
      <c r="K234" s="17" t="s">
        <v>237</v>
      </c>
      <c r="L234" s="17" t="str">
        <f t="shared" si="73"/>
        <v>Utilise diverse and institutional&amp;#xa;platforms</v>
      </c>
      <c r="M234" s="17" t="str">
        <f t="shared" si="74"/>
        <v>Utilise diverse and institutional&amp;#xa;platforms</v>
      </c>
      <c r="N234" s="17" t="str">
        <f t="shared" si="75"/>
        <v>Utilise diverse and institutional&amp;#xa;platforms</v>
      </c>
      <c r="O234" s="17" t="str">
        <f t="shared" si="76"/>
        <v>Utilise diverse and institutional&amp;#xa;platforms</v>
      </c>
      <c r="P234" s="17" t="str">
        <f t="shared" si="77"/>
        <v>Utilise diverse and institutional&amp;#xa;platforms</v>
      </c>
      <c r="Q234" s="17" t="str">
        <f t="shared" si="78"/>
        <v>Utilise diverse and institutional&amp;#xa;platforms</v>
      </c>
      <c r="R234" s="17" t="str">
        <f t="shared" si="79"/>
        <v>Utilise diverse and institutional&amp;#xa;platforms</v>
      </c>
      <c r="S234" s="17" t="str">
        <f t="shared" si="80"/>
        <v>Utilise diverse and institutional&amp;#xa;platforms</v>
      </c>
      <c r="T234" s="23" t="s">
        <v>0</v>
      </c>
      <c r="U234" s="17"/>
      <c r="V234" s="17"/>
      <c r="W234" s="18" t="str">
        <f t="shared" si="81"/>
        <v>&lt;concept id="1227" label="Learning to be a changemaker - technology&amp;#xa;Utilise diverse and institutional&amp;#xa;platforms&amp;#xa;1227"/&gt;</v>
      </c>
      <c r="X234" s="18" t="str">
        <f t="shared" ca="1" si="69"/>
        <v>&lt;concept-appearance id="1227" x="5197" y="4305" stylesheet-id="technology" background-color="217, 234, 211,255" /&gt;</v>
      </c>
      <c r="Y234" s="18">
        <f t="shared" ca="1" si="82"/>
        <v>5197</v>
      </c>
      <c r="Z234" s="18">
        <f t="shared" ca="1" si="83"/>
        <v>4305</v>
      </c>
      <c r="AA234" s="18">
        <f t="shared" si="70"/>
        <v>2</v>
      </c>
      <c r="AB234" s="18">
        <f t="shared" si="84"/>
        <v>2</v>
      </c>
      <c r="AC234" s="18">
        <f t="shared" si="71"/>
        <v>3</v>
      </c>
      <c r="AD234" s="18" t="str">
        <f t="shared" si="85"/>
        <v>217, 234, 211,255</v>
      </c>
      <c r="AE234" s="18" t="str">
        <f t="shared" si="86"/>
        <v>&lt;connection id="link-1-1227" from-id="1227" to-id="1203"/&gt;</v>
      </c>
      <c r="AF234" s="18" t="str">
        <f t="shared" si="87"/>
        <v>&lt;connection id="link-2-1227" from-id="1227" to-id="1204"/&gt;</v>
      </c>
      <c r="AG234" s="18" t="str">
        <f t="shared" si="88"/>
        <v>&lt;connection id="link-3-1227" from-id="1227" to-id="1211"/&gt;</v>
      </c>
    </row>
    <row r="235" spans="1:33">
      <c r="A235" s="1" t="s">
        <v>236</v>
      </c>
      <c r="B235" s="21">
        <v>3</v>
      </c>
      <c r="C235" s="17" t="str">
        <f t="shared" si="89"/>
        <v>Learning to be a changemaker</v>
      </c>
      <c r="D235" s="21">
        <v>3</v>
      </c>
      <c r="E235" s="21" t="s">
        <v>317</v>
      </c>
      <c r="F235" s="21">
        <v>5</v>
      </c>
      <c r="G235" s="17" t="str">
        <f t="shared" si="72"/>
        <v>The adaptive school</v>
      </c>
      <c r="H235" s="22">
        <v>1227</v>
      </c>
      <c r="I235" s="23"/>
      <c r="J235" s="23"/>
      <c r="K235" s="17" t="s">
        <v>235</v>
      </c>
      <c r="L235" s="17" t="str">
        <f t="shared" si="73"/>
        <v>Holistic planning of ICT support&amp;#xa;for education</v>
      </c>
      <c r="M235" s="17" t="str">
        <f t="shared" si="74"/>
        <v>Holistic planning of ICT support&amp;#xa;for education</v>
      </c>
      <c r="N235" s="17" t="str">
        <f t="shared" si="75"/>
        <v>Holistic planning of ICT support&amp;#xa;for education</v>
      </c>
      <c r="O235" s="17" t="str">
        <f t="shared" si="76"/>
        <v>Holistic planning of ICT support&amp;#xa;for education</v>
      </c>
      <c r="P235" s="17" t="str">
        <f t="shared" si="77"/>
        <v>Holistic planning of ICT support&amp;#xa;for education</v>
      </c>
      <c r="Q235" s="17" t="str">
        <f t="shared" si="78"/>
        <v>Holistic planning of ICT support&amp;#xa;for education</v>
      </c>
      <c r="R235" s="17" t="str">
        <f t="shared" si="79"/>
        <v>Holistic planning of ICT support&amp;#xa;for education</v>
      </c>
      <c r="S235" s="17" t="str">
        <f t="shared" si="80"/>
        <v>Holistic planning of ICT support&amp;#xa;for education</v>
      </c>
      <c r="T235" s="23"/>
      <c r="U235" s="17"/>
      <c r="V235" s="17"/>
      <c r="W235" s="18" t="str">
        <f t="shared" si="81"/>
        <v>&lt;concept id="1228" label="Learning to be a changemaker - connection from The adaptive school&amp;#xa;Holistic planning of ICT support&amp;#xa;for education&amp;#xa;1228"/&gt;</v>
      </c>
      <c r="X235" s="18" t="str">
        <f t="shared" ca="1" si="69"/>
        <v>&lt;concept-appearance id="1228" x="5311" y="4394" stylesheet-id="connection" background-color="234, 209, 220,255" /&gt;</v>
      </c>
      <c r="Y235" s="18">
        <f t="shared" ca="1" si="82"/>
        <v>5311</v>
      </c>
      <c r="Z235" s="18">
        <f t="shared" ca="1" si="83"/>
        <v>4394</v>
      </c>
      <c r="AA235" s="18">
        <f t="shared" si="70"/>
        <v>0</v>
      </c>
      <c r="AB235" s="18">
        <f t="shared" si="84"/>
        <v>0</v>
      </c>
      <c r="AC235" s="18">
        <f t="shared" si="71"/>
        <v>5</v>
      </c>
      <c r="AD235" s="18" t="str">
        <f t="shared" si="85"/>
        <v>234, 209, 220,255</v>
      </c>
      <c r="AE235" s="18" t="str">
        <f t="shared" si="86"/>
        <v>&lt;connection id="link-1-1228" from-id="1228" to-id="1227"/&gt;</v>
      </c>
      <c r="AF235" s="18" t="str">
        <f t="shared" si="87"/>
        <v/>
      </c>
      <c r="AG235" s="18" t="str">
        <f t="shared" si="88"/>
        <v/>
      </c>
    </row>
    <row r="236" spans="1:33">
      <c r="A236" s="1" t="s">
        <v>234</v>
      </c>
      <c r="B236" s="21">
        <v>3</v>
      </c>
      <c r="C236" s="17" t="str">
        <f t="shared" si="89"/>
        <v>Learning to be a changemaker</v>
      </c>
      <c r="D236" s="21">
        <v>2</v>
      </c>
      <c r="E236" s="21" t="s">
        <v>15</v>
      </c>
      <c r="F236" s="21"/>
      <c r="G236" s="17" t="str">
        <f t="shared" si="72"/>
        <v/>
      </c>
      <c r="H236" s="22">
        <v>1216</v>
      </c>
      <c r="I236" s="23"/>
      <c r="J236" s="23"/>
      <c r="K236" s="17" t="s">
        <v>152</v>
      </c>
      <c r="L236" s="17" t="str">
        <f t="shared" si="73"/>
        <v>Collaboration and innovation platforms</v>
      </c>
      <c r="M236" s="17" t="str">
        <f t="shared" si="74"/>
        <v>Collaboration and innovation platforms</v>
      </c>
      <c r="N236" s="17" t="str">
        <f t="shared" si="75"/>
        <v>Collaboration and innovation platforms</v>
      </c>
      <c r="O236" s="17" t="str">
        <f t="shared" si="76"/>
        <v>Collaboration and innovation platforms</v>
      </c>
      <c r="P236" s="17" t="str">
        <f t="shared" si="77"/>
        <v>Collaboration and innovation platforms</v>
      </c>
      <c r="Q236" s="17" t="str">
        <f t="shared" si="78"/>
        <v>Collaboration and innovation platforms</v>
      </c>
      <c r="R236" s="17" t="str">
        <f t="shared" si="79"/>
        <v>Collaboration and innovation platforms</v>
      </c>
      <c r="S236" s="17" t="str">
        <f t="shared" si="80"/>
        <v>Collaboration and innovation platforms</v>
      </c>
      <c r="T236" s="23" t="s">
        <v>0</v>
      </c>
      <c r="U236" s="17"/>
      <c r="V236" s="17"/>
      <c r="W236" s="18" t="str">
        <f t="shared" si="81"/>
        <v>&lt;concept id="1229" label="Learning to be a changemaker - technology&amp;#xa;Collaboration and innovation platforms&amp;#xa;1229"/&gt;</v>
      </c>
      <c r="X236" s="18" t="str">
        <f t="shared" ca="1" si="69"/>
        <v>&lt;concept-appearance id="1229" x="4206" y="4607" stylesheet-id="technology" background-color="217, 234, 211,255" /&gt;</v>
      </c>
      <c r="Y236" s="18">
        <f t="shared" ca="1" si="82"/>
        <v>4206</v>
      </c>
      <c r="Z236" s="18">
        <f t="shared" ca="1" si="83"/>
        <v>4607</v>
      </c>
      <c r="AA236" s="18">
        <f t="shared" si="70"/>
        <v>2</v>
      </c>
      <c r="AB236" s="18">
        <f t="shared" si="84"/>
        <v>2</v>
      </c>
      <c r="AC236" s="18">
        <f t="shared" si="71"/>
        <v>3</v>
      </c>
      <c r="AD236" s="18" t="str">
        <f t="shared" si="85"/>
        <v>217, 234, 211,255</v>
      </c>
      <c r="AE236" s="18" t="str">
        <f t="shared" si="86"/>
        <v>&lt;connection id="link-1-1229" from-id="1229" to-id="1216"/&gt;</v>
      </c>
      <c r="AF236" s="18" t="str">
        <f t="shared" si="87"/>
        <v/>
      </c>
      <c r="AG236" s="18" t="str">
        <f t="shared" si="88"/>
        <v/>
      </c>
    </row>
    <row r="237" spans="1:33">
      <c r="A237" s="1" t="s">
        <v>233</v>
      </c>
      <c r="B237" s="21">
        <v>3</v>
      </c>
      <c r="C237" s="17" t="str">
        <f t="shared" si="89"/>
        <v>Learning to be a changemaker</v>
      </c>
      <c r="D237" s="21">
        <v>3</v>
      </c>
      <c r="E237" s="21" t="s">
        <v>317</v>
      </c>
      <c r="F237" s="21">
        <v>1</v>
      </c>
      <c r="G237" s="17" t="str">
        <f t="shared" si="72"/>
        <v>Assessment</v>
      </c>
      <c r="H237" s="22">
        <v>1229</v>
      </c>
      <c r="I237" s="23"/>
      <c r="J237" s="23"/>
      <c r="K237" s="17" t="s">
        <v>677</v>
      </c>
      <c r="L237" s="17" t="str">
        <f t="shared" si="73"/>
        <v>Of interest, software for &amp;quot;wicked&amp;#xa;problems&amp;quot; Compendium (OU UK)</v>
      </c>
      <c r="M237" s="17" t="str">
        <f t="shared" si="74"/>
        <v>Of interest, software for &amp;quot;wicked&amp;#xa;problems&amp;quot; Compendium&amp;#xa;(OU UK)</v>
      </c>
      <c r="N237" s="17" t="str">
        <f t="shared" si="75"/>
        <v>Of interest, software for &amp;quot;wicked&amp;#xa;problems&amp;quot; Compendium&amp;#xa;(OU UK)</v>
      </c>
      <c r="O237" s="17" t="str">
        <f t="shared" si="76"/>
        <v>Of interest, software for &amp;quot;wicked&amp;#xa;problems&amp;quot; Compendium&amp;#xa;(OU UK)</v>
      </c>
      <c r="P237" s="17" t="str">
        <f t="shared" si="77"/>
        <v>Of interest, software for &amp;quot;wicked&amp;#xa;problems&amp;quot; Compendium&amp;#xa;(OU UK)</v>
      </c>
      <c r="Q237" s="17" t="str">
        <f t="shared" si="78"/>
        <v>Of interest, software for &amp;quot;wicked&amp;#xa;problems&amp;quot; Compendium&amp;#xa;(OU UK)</v>
      </c>
      <c r="R237" s="17" t="str">
        <f t="shared" si="79"/>
        <v>Of interest, software for &amp;quot;wicked&amp;#xa;problems&amp;quot; Compendium&amp;#xa;(OU UK)</v>
      </c>
      <c r="S237" s="17" t="str">
        <f t="shared" si="80"/>
        <v>Of interest, software for &amp;quot;wicked&amp;#xa;problems&amp;quot; Compendium&amp;#xa;(OU UK)</v>
      </c>
      <c r="T237" s="23"/>
      <c r="U237" s="17"/>
      <c r="V237" s="17"/>
      <c r="W237" s="18" t="str">
        <f t="shared" si="81"/>
        <v>&lt;concept id="1230" label="Learning to be a changemaker - connection from Assessment&amp;#xa;Of interest, software for &amp;quot;wicked&amp;#xa;problems&amp;quot; Compendium&amp;#xa;(OU UK)&amp;#xa;1230"/&gt;</v>
      </c>
      <c r="X237" s="18" t="str">
        <f t="shared" ca="1" si="69"/>
        <v>&lt;concept-appearance id="1230" x="4324" y="4724" stylesheet-id="connection" background-color="252, 229, 205,255" /&gt;</v>
      </c>
      <c r="Y237" s="18">
        <f t="shared" ca="1" si="82"/>
        <v>4324</v>
      </c>
      <c r="Z237" s="18">
        <f t="shared" ca="1" si="83"/>
        <v>4724</v>
      </c>
      <c r="AA237" s="18">
        <f t="shared" si="70"/>
        <v>0</v>
      </c>
      <c r="AB237" s="18">
        <f t="shared" si="84"/>
        <v>0</v>
      </c>
      <c r="AC237" s="18">
        <f t="shared" si="71"/>
        <v>1</v>
      </c>
      <c r="AD237" s="18" t="str">
        <f t="shared" si="85"/>
        <v>252, 229, 205,255</v>
      </c>
      <c r="AE237" s="18" t="str">
        <f t="shared" si="86"/>
        <v>&lt;connection id="link-1-1230" from-id="1230" to-id="1229"/&gt;</v>
      </c>
      <c r="AF237" s="18" t="str">
        <f t="shared" si="87"/>
        <v/>
      </c>
      <c r="AG237" s="18" t="str">
        <f t="shared" si="88"/>
        <v/>
      </c>
    </row>
    <row r="238" spans="1:33">
      <c r="A238" s="1" t="s">
        <v>232</v>
      </c>
      <c r="B238" s="21">
        <v>3</v>
      </c>
      <c r="C238" s="17" t="str">
        <f t="shared" si="89"/>
        <v>Learning to be a changemaker</v>
      </c>
      <c r="D238" s="21">
        <v>3</v>
      </c>
      <c r="E238" s="21" t="s">
        <v>317</v>
      </c>
      <c r="F238" s="21">
        <v>1</v>
      </c>
      <c r="G238" s="17" t="str">
        <f t="shared" si="72"/>
        <v>Assessment</v>
      </c>
      <c r="H238" s="22">
        <v>1229</v>
      </c>
      <c r="I238" s="23"/>
      <c r="J238" s="23"/>
      <c r="K238" s="17" t="s">
        <v>678</v>
      </c>
      <c r="L238" s="17" t="str">
        <f t="shared" si="73"/>
        <v>Check out tools on &amp;quot;town hall&amp;#xa;meetings&amp;quot; and other forms of digital participation</v>
      </c>
      <c r="M238" s="17" t="str">
        <f t="shared" si="74"/>
        <v>Check out tools on &amp;quot;town hall&amp;#xa;meetings&amp;quot; and other forms&amp;#xa;of digital participation</v>
      </c>
      <c r="N238" s="17" t="str">
        <f t="shared" si="75"/>
        <v>Check out tools on &amp;quot;town hall&amp;#xa;meetings&amp;quot; and other forms&amp;#xa;of digital participation</v>
      </c>
      <c r="O238" s="17" t="str">
        <f t="shared" si="76"/>
        <v>Check out tools on &amp;quot;town hall&amp;#xa;meetings&amp;quot; and other forms&amp;#xa;of digital participation</v>
      </c>
      <c r="P238" s="17" t="str">
        <f t="shared" si="77"/>
        <v>Check out tools on &amp;quot;town hall&amp;#xa;meetings&amp;quot; and other forms&amp;#xa;of digital participation</v>
      </c>
      <c r="Q238" s="17" t="str">
        <f t="shared" si="78"/>
        <v>Check out tools on &amp;quot;town hall&amp;#xa;meetings&amp;quot; and other forms&amp;#xa;of digital participation</v>
      </c>
      <c r="R238" s="17" t="str">
        <f t="shared" si="79"/>
        <v>Check out tools on &amp;quot;town hall&amp;#xa;meetings&amp;quot; and other forms&amp;#xa;of digital participation</v>
      </c>
      <c r="S238" s="17" t="str">
        <f t="shared" si="80"/>
        <v>Check out tools on &amp;quot;town hall&amp;#xa;meetings&amp;quot; and other forms&amp;#xa;of digital participation</v>
      </c>
      <c r="T238" s="23"/>
      <c r="U238" s="17"/>
      <c r="V238" s="17"/>
      <c r="W238" s="18" t="str">
        <f t="shared" si="81"/>
        <v>&lt;concept id="1231" label="Learning to be a changemaker - connection from Assessment&amp;#xa;Check out tools on &amp;quot;town hall&amp;#xa;meetings&amp;quot; and other forms&amp;#xa;of digital participation&amp;#xa;1231"/&gt;</v>
      </c>
      <c r="X238" s="18" t="str">
        <f t="shared" ca="1" si="69"/>
        <v>&lt;concept-appearance id="1231" x="4303" y="4717" stylesheet-id="connection" background-color="252, 229, 205,255" /&gt;</v>
      </c>
      <c r="Y238" s="18">
        <f t="shared" ca="1" si="82"/>
        <v>4303</v>
      </c>
      <c r="Z238" s="18">
        <f t="shared" ca="1" si="83"/>
        <v>4717</v>
      </c>
      <c r="AA238" s="18">
        <f t="shared" si="70"/>
        <v>0</v>
      </c>
      <c r="AB238" s="18">
        <f t="shared" si="84"/>
        <v>0</v>
      </c>
      <c r="AC238" s="18">
        <f t="shared" si="71"/>
        <v>1</v>
      </c>
      <c r="AD238" s="18" t="str">
        <f t="shared" si="85"/>
        <v>252, 229, 205,255</v>
      </c>
      <c r="AE238" s="18" t="str">
        <f t="shared" si="86"/>
        <v>&lt;connection id="link-1-1231" from-id="1231" to-id="1229"/&gt;</v>
      </c>
      <c r="AF238" s="18" t="str">
        <f t="shared" si="87"/>
        <v/>
      </c>
      <c r="AG238" s="18" t="str">
        <f t="shared" si="88"/>
        <v/>
      </c>
    </row>
    <row r="239" spans="1:33">
      <c r="A239" s="1" t="s">
        <v>231</v>
      </c>
      <c r="B239" s="21">
        <v>3</v>
      </c>
      <c r="C239" s="17" t="str">
        <f t="shared" si="89"/>
        <v>Learning to be a changemaker</v>
      </c>
      <c r="D239" s="21">
        <v>3</v>
      </c>
      <c r="E239" s="21" t="s">
        <v>317</v>
      </c>
      <c r="F239" s="21">
        <v>4</v>
      </c>
      <c r="G239" s="17" t="str">
        <f t="shared" si="72"/>
        <v>The creative learning environment</v>
      </c>
      <c r="H239" s="22">
        <v>1229</v>
      </c>
      <c r="I239" s="23"/>
      <c r="J239" s="23"/>
      <c r="K239" s="17" t="s">
        <v>691</v>
      </c>
      <c r="L239" s="17" t="str">
        <f t="shared" si="73"/>
        <v>Isn&amp;apos;t this already available,&amp;#xa;how about assessing performance</v>
      </c>
      <c r="M239" s="17" t="str">
        <f t="shared" si="74"/>
        <v>Isn&amp;apos;t this already available,&amp;#xa;how about assessing performance</v>
      </c>
      <c r="N239" s="17" t="str">
        <f t="shared" si="75"/>
        <v>Isn&amp;apos;t this already available,&amp;#xa;how about assessing performance</v>
      </c>
      <c r="O239" s="17" t="str">
        <f t="shared" si="76"/>
        <v>Isn&amp;apos;t this already available,&amp;#xa;how about assessing performance</v>
      </c>
      <c r="P239" s="17" t="str">
        <f t="shared" si="77"/>
        <v>Isn&amp;apos;t this already available,&amp;#xa;how about assessing performance</v>
      </c>
      <c r="Q239" s="17" t="str">
        <f t="shared" si="78"/>
        <v>Isn&amp;apos;t this already available,&amp;#xa;how about assessing performance</v>
      </c>
      <c r="R239" s="17" t="str">
        <f t="shared" si="79"/>
        <v>Isn&amp;apos;t this already available,&amp;#xa;how about assessing performance</v>
      </c>
      <c r="S239" s="17" t="str">
        <f t="shared" si="80"/>
        <v>Isn&amp;apos;t this already available,&amp;#xa;how about assessing performance</v>
      </c>
      <c r="T239" s="23"/>
      <c r="U239" s="17"/>
      <c r="V239" s="17"/>
      <c r="W239" s="18" t="str">
        <f t="shared" si="81"/>
        <v>&lt;concept id="1232" label="Learning to be a changemaker - connection from The creative learning environment&amp;#xa;Isn&amp;apos;t this already available,&amp;#xa;how about assessing performance&amp;#xa;1232"/&gt;</v>
      </c>
      <c r="X239" s="18" t="str">
        <f t="shared" ca="1" si="69"/>
        <v>&lt;concept-appearance id="1232" x="4326" y="4734" stylesheet-id="connection" background-color="207, 226, 243,255" /&gt;</v>
      </c>
      <c r="Y239" s="18">
        <f t="shared" ca="1" si="82"/>
        <v>4326</v>
      </c>
      <c r="Z239" s="18">
        <f t="shared" ca="1" si="83"/>
        <v>4734</v>
      </c>
      <c r="AA239" s="18">
        <f t="shared" si="70"/>
        <v>0</v>
      </c>
      <c r="AB239" s="18">
        <f t="shared" si="84"/>
        <v>0</v>
      </c>
      <c r="AC239" s="18">
        <f t="shared" si="71"/>
        <v>4</v>
      </c>
      <c r="AD239" s="18" t="str">
        <f t="shared" si="85"/>
        <v>207, 226, 243,255</v>
      </c>
      <c r="AE239" s="18" t="str">
        <f t="shared" si="86"/>
        <v>&lt;connection id="link-1-1232" from-id="1232" to-id="1229"/&gt;</v>
      </c>
      <c r="AF239" s="18" t="str">
        <f t="shared" si="87"/>
        <v/>
      </c>
      <c r="AG239" s="18" t="str">
        <f t="shared" si="88"/>
        <v/>
      </c>
    </row>
    <row r="240" spans="1:33">
      <c r="A240" s="1" t="s">
        <v>230</v>
      </c>
      <c r="B240" s="21">
        <v>3</v>
      </c>
      <c r="C240" s="17" t="str">
        <f t="shared" si="89"/>
        <v>Learning to be a changemaker</v>
      </c>
      <c r="D240" s="21">
        <v>2</v>
      </c>
      <c r="E240" s="21" t="s">
        <v>15</v>
      </c>
      <c r="F240" s="21"/>
      <c r="G240" s="17" t="str">
        <f t="shared" si="72"/>
        <v/>
      </c>
      <c r="H240" s="22">
        <v>1215</v>
      </c>
      <c r="I240" s="23"/>
      <c r="J240" s="23"/>
      <c r="K240" s="17" t="s">
        <v>229</v>
      </c>
      <c r="L240" s="17" t="str">
        <f t="shared" si="73"/>
        <v>Read the local news</v>
      </c>
      <c r="M240" s="17" t="str">
        <f t="shared" si="74"/>
        <v>Read the local news</v>
      </c>
      <c r="N240" s="17" t="str">
        <f t="shared" si="75"/>
        <v>Read the local news</v>
      </c>
      <c r="O240" s="17" t="str">
        <f t="shared" si="76"/>
        <v>Read the local news</v>
      </c>
      <c r="P240" s="17" t="str">
        <f t="shared" si="77"/>
        <v>Read the local news</v>
      </c>
      <c r="Q240" s="17" t="str">
        <f t="shared" si="78"/>
        <v>Read the local news</v>
      </c>
      <c r="R240" s="17" t="str">
        <f t="shared" si="79"/>
        <v>Read the local news</v>
      </c>
      <c r="S240" s="17" t="str">
        <f t="shared" si="80"/>
        <v>Read the local news</v>
      </c>
      <c r="T240" s="23" t="s">
        <v>4</v>
      </c>
      <c r="U240" s="17"/>
      <c r="V240" s="17"/>
      <c r="W240" s="18" t="str">
        <f t="shared" si="81"/>
        <v>&lt;concept id="1233" label="Learning to be a changemaker - technology&amp;#xa;Read the local news&amp;#xa;1233"/&gt;</v>
      </c>
      <c r="X240" s="18" t="str">
        <f t="shared" ca="1" si="69"/>
        <v>&lt;concept-appearance id="1233" x="2593" y="4165" stylesheet-id="technology" background-color="217, 234, 211,255" /&gt;</v>
      </c>
      <c r="Y240" s="18">
        <f t="shared" ca="1" si="82"/>
        <v>2593</v>
      </c>
      <c r="Z240" s="18">
        <f t="shared" ca="1" si="83"/>
        <v>4165</v>
      </c>
      <c r="AA240" s="18">
        <f t="shared" si="70"/>
        <v>2</v>
      </c>
      <c r="AB240" s="18">
        <f t="shared" si="84"/>
        <v>1</v>
      </c>
      <c r="AC240" s="18">
        <f t="shared" si="71"/>
        <v>3</v>
      </c>
      <c r="AD240" s="18" t="str">
        <f t="shared" si="85"/>
        <v>217, 234, 211,255</v>
      </c>
      <c r="AE240" s="18" t="str">
        <f t="shared" si="86"/>
        <v>&lt;connection id="link-1-1233" from-id="1233" to-id="1215"/&gt;</v>
      </c>
      <c r="AF240" s="18" t="str">
        <f t="shared" si="87"/>
        <v/>
      </c>
      <c r="AG240" s="18" t="str">
        <f t="shared" si="88"/>
        <v/>
      </c>
    </row>
    <row r="241" spans="1:33">
      <c r="A241" s="1" t="s">
        <v>228</v>
      </c>
      <c r="B241" s="21">
        <v>3</v>
      </c>
      <c r="C241" s="17" t="str">
        <f t="shared" si="89"/>
        <v>Learning to be a changemaker</v>
      </c>
      <c r="D241" s="21">
        <v>2</v>
      </c>
      <c r="E241" s="21" t="s">
        <v>15</v>
      </c>
      <c r="F241" s="21"/>
      <c r="G241" s="17" t="str">
        <f t="shared" si="72"/>
        <v/>
      </c>
      <c r="H241" s="22">
        <v>1215</v>
      </c>
      <c r="I241" s="23"/>
      <c r="J241" s="23"/>
      <c r="K241" s="17" t="s">
        <v>227</v>
      </c>
      <c r="L241" s="17" t="str">
        <f t="shared" si="73"/>
        <v>Talk to family friends</v>
      </c>
      <c r="M241" s="17" t="str">
        <f t="shared" si="74"/>
        <v>Talk to family friends</v>
      </c>
      <c r="N241" s="17" t="str">
        <f t="shared" si="75"/>
        <v>Talk to family friends</v>
      </c>
      <c r="O241" s="17" t="str">
        <f t="shared" si="76"/>
        <v>Talk to family friends</v>
      </c>
      <c r="P241" s="17" t="str">
        <f t="shared" si="77"/>
        <v>Talk to family friends</v>
      </c>
      <c r="Q241" s="17" t="str">
        <f t="shared" si="78"/>
        <v>Talk to family friends</v>
      </c>
      <c r="R241" s="17" t="str">
        <f t="shared" si="79"/>
        <v>Talk to family friends</v>
      </c>
      <c r="S241" s="17" t="str">
        <f t="shared" si="80"/>
        <v>Talk to family friends</v>
      </c>
      <c r="T241" s="23" t="s">
        <v>4</v>
      </c>
      <c r="U241" s="17"/>
      <c r="V241" s="17"/>
      <c r="W241" s="18" t="str">
        <f t="shared" si="81"/>
        <v>&lt;concept id="1234" label="Learning to be a changemaker - technology&amp;#xa;Talk to family friends&amp;#xa;1234"/&gt;</v>
      </c>
      <c r="X241" s="18" t="str">
        <f t="shared" ca="1" si="69"/>
        <v>&lt;concept-appearance id="1234" x="2778" y="4824" stylesheet-id="technology" background-color="217, 234, 211,255" /&gt;</v>
      </c>
      <c r="Y241" s="18">
        <f t="shared" ca="1" si="82"/>
        <v>2778</v>
      </c>
      <c r="Z241" s="18">
        <f t="shared" ca="1" si="83"/>
        <v>4824</v>
      </c>
      <c r="AA241" s="18">
        <f t="shared" si="70"/>
        <v>2</v>
      </c>
      <c r="AB241" s="18">
        <f t="shared" si="84"/>
        <v>1</v>
      </c>
      <c r="AC241" s="18">
        <f t="shared" si="71"/>
        <v>3</v>
      </c>
      <c r="AD241" s="18" t="str">
        <f t="shared" si="85"/>
        <v>217, 234, 211,255</v>
      </c>
      <c r="AE241" s="18" t="str">
        <f t="shared" si="86"/>
        <v>&lt;connection id="link-1-1234" from-id="1234" to-id="1215"/&gt;</v>
      </c>
      <c r="AF241" s="18" t="str">
        <f t="shared" si="87"/>
        <v/>
      </c>
      <c r="AG241" s="18" t="str">
        <f t="shared" si="88"/>
        <v/>
      </c>
    </row>
    <row r="242" spans="1:33">
      <c r="A242" s="1" t="s">
        <v>226</v>
      </c>
      <c r="B242" s="21">
        <v>3</v>
      </c>
      <c r="C242" s="17" t="str">
        <f t="shared" si="89"/>
        <v>Learning to be a changemaker</v>
      </c>
      <c r="D242" s="21">
        <v>2</v>
      </c>
      <c r="E242" s="21" t="s">
        <v>723</v>
      </c>
      <c r="F242" s="21"/>
      <c r="G242" s="17" t="str">
        <f t="shared" si="72"/>
        <v/>
      </c>
      <c r="H242" s="22"/>
      <c r="I242" s="23"/>
      <c r="J242" s="23"/>
      <c r="K242" s="17" t="s">
        <v>225</v>
      </c>
      <c r="L242" s="17" t="str">
        <f t="shared" si="73"/>
        <v>Influence policy makers and decision&amp;#xa;makers in schools</v>
      </c>
      <c r="M242" s="17" t="str">
        <f t="shared" si="74"/>
        <v>Influence policy makers and decision&amp;#xa;makers in schools</v>
      </c>
      <c r="N242" s="17" t="str">
        <f t="shared" si="75"/>
        <v>Influence policy makers and decision&amp;#xa;makers in schools</v>
      </c>
      <c r="O242" s="17" t="str">
        <f t="shared" si="76"/>
        <v>Influence policy makers and decision&amp;#xa;makers in schools</v>
      </c>
      <c r="P242" s="17" t="str">
        <f t="shared" si="77"/>
        <v>Influence policy makers and decision&amp;#xa;makers in schools</v>
      </c>
      <c r="Q242" s="17" t="str">
        <f t="shared" si="78"/>
        <v>Influence policy makers and decision&amp;#xa;makers in schools</v>
      </c>
      <c r="R242" s="17" t="str">
        <f t="shared" si="79"/>
        <v>Influence policy makers and decision&amp;#xa;makers in schools</v>
      </c>
      <c r="S242" s="17" t="str">
        <f t="shared" si="80"/>
        <v>Influence policy makers and decision&amp;#xa;makers in schools</v>
      </c>
      <c r="T242" s="23" t="s">
        <v>4</v>
      </c>
      <c r="U242" s="17"/>
      <c r="V242" s="17"/>
      <c r="W242" s="18" t="str">
        <f t="shared" si="81"/>
        <v>&lt;concept id="1235" label="Learning to be a changemaker - other-resource&amp;#xa;Influence policy makers and decision&amp;#xa;makers in schools&amp;#xa;1235"/&gt;</v>
      </c>
      <c r="X242" s="18" t="str">
        <f t="shared" ca="1" si="69"/>
        <v>&lt;concept-appearance id="1235" x="3495" y="5481" stylesheet-id="other-resource" background-color="217, 234, 211,255" /&gt;</v>
      </c>
      <c r="Y242" s="18">
        <f t="shared" ca="1" si="82"/>
        <v>3495</v>
      </c>
      <c r="Z242" s="18">
        <f t="shared" ca="1" si="83"/>
        <v>5481</v>
      </c>
      <c r="AA242" s="18">
        <f t="shared" si="70"/>
        <v>1</v>
      </c>
      <c r="AB242" s="18">
        <f t="shared" si="84"/>
        <v>1</v>
      </c>
      <c r="AC242" s="18">
        <f t="shared" si="71"/>
        <v>3</v>
      </c>
      <c r="AD242" s="18" t="str">
        <f t="shared" si="85"/>
        <v>217, 234, 211,255</v>
      </c>
      <c r="AE242" s="18" t="str">
        <f t="shared" si="86"/>
        <v/>
      </c>
      <c r="AF242" s="18" t="str">
        <f t="shared" si="87"/>
        <v/>
      </c>
      <c r="AG242" s="18" t="str">
        <f t="shared" si="88"/>
        <v/>
      </c>
    </row>
    <row r="243" spans="1:33">
      <c r="A243" s="1" t="s">
        <v>224</v>
      </c>
      <c r="B243" s="21">
        <v>3</v>
      </c>
      <c r="C243" s="17" t="str">
        <f t="shared" si="89"/>
        <v>Learning to be a changemaker</v>
      </c>
      <c r="D243" s="21">
        <v>3</v>
      </c>
      <c r="E243" s="21" t="s">
        <v>317</v>
      </c>
      <c r="F243" s="21">
        <v>5</v>
      </c>
      <c r="G243" s="17" t="str">
        <f t="shared" si="72"/>
        <v>The adaptive school</v>
      </c>
      <c r="H243" s="22">
        <v>1235</v>
      </c>
      <c r="I243" s="23"/>
      <c r="J243" s="23"/>
      <c r="K243" s="17" t="s">
        <v>223</v>
      </c>
      <c r="L243" s="17" t="str">
        <f t="shared" si="73"/>
        <v>Like our solution 2 - School mentoring&amp;#xa;management programmes</v>
      </c>
      <c r="M243" s="17" t="str">
        <f t="shared" si="74"/>
        <v>Like our solution 2 - School mentoring&amp;#xa;management programmes</v>
      </c>
      <c r="N243" s="17" t="str">
        <f t="shared" si="75"/>
        <v>Like our solution 2 - School mentoring&amp;#xa;management programmes</v>
      </c>
      <c r="O243" s="17" t="str">
        <f t="shared" si="76"/>
        <v>Like our solution 2 - School mentoring&amp;#xa;management programmes</v>
      </c>
      <c r="P243" s="17" t="str">
        <f t="shared" si="77"/>
        <v>Like our solution 2 - School mentoring&amp;#xa;management programmes</v>
      </c>
      <c r="Q243" s="17" t="str">
        <f t="shared" si="78"/>
        <v>Like our solution 2 - School mentoring&amp;#xa;management programmes</v>
      </c>
      <c r="R243" s="17" t="str">
        <f t="shared" si="79"/>
        <v>Like our solution 2 - School mentoring&amp;#xa;management programmes</v>
      </c>
      <c r="S243" s="17" t="str">
        <f t="shared" si="80"/>
        <v>Like our solution 2 - School mentoring&amp;#xa;management programmes</v>
      </c>
      <c r="T243" s="23"/>
      <c r="U243" s="17"/>
      <c r="V243" s="17"/>
      <c r="W243" s="18" t="str">
        <f t="shared" si="81"/>
        <v>&lt;concept id="1236" label="Learning to be a changemaker - connection from The adaptive school&amp;#xa;Like our solution 2 - School mentoring&amp;#xa;management programmes&amp;#xa;1236"/&gt;</v>
      </c>
      <c r="X243" s="18" t="str">
        <f t="shared" ca="1" si="69"/>
        <v>&lt;concept-appearance id="1236" x="3602" y="5609" stylesheet-id="connection" background-color="234, 209, 220,255" /&gt;</v>
      </c>
      <c r="Y243" s="18">
        <f t="shared" ca="1" si="82"/>
        <v>3602</v>
      </c>
      <c r="Z243" s="18">
        <f t="shared" ca="1" si="83"/>
        <v>5609</v>
      </c>
      <c r="AA243" s="18">
        <f t="shared" si="70"/>
        <v>0</v>
      </c>
      <c r="AB243" s="18">
        <f t="shared" si="84"/>
        <v>0</v>
      </c>
      <c r="AC243" s="18">
        <f t="shared" si="71"/>
        <v>5</v>
      </c>
      <c r="AD243" s="18" t="str">
        <f t="shared" si="85"/>
        <v>234, 209, 220,255</v>
      </c>
      <c r="AE243" s="18" t="str">
        <f t="shared" si="86"/>
        <v>&lt;connection id="link-1-1236" from-id="1236" to-id="1235"/&gt;</v>
      </c>
      <c r="AF243" s="18" t="str">
        <f t="shared" si="87"/>
        <v/>
      </c>
      <c r="AG243" s="18" t="str">
        <f t="shared" si="88"/>
        <v/>
      </c>
    </row>
    <row r="244" spans="1:33">
      <c r="A244" s="1" t="s">
        <v>222</v>
      </c>
      <c r="B244" s="21">
        <v>3</v>
      </c>
      <c r="C244" s="17" t="str">
        <f t="shared" si="89"/>
        <v>Learning to be a changemaker</v>
      </c>
      <c r="D244" s="21">
        <v>2</v>
      </c>
      <c r="E244" s="21" t="s">
        <v>723</v>
      </c>
      <c r="F244" s="21"/>
      <c r="G244" s="17" t="str">
        <f t="shared" si="72"/>
        <v/>
      </c>
      <c r="H244" s="22"/>
      <c r="I244" s="23"/>
      <c r="J244" s="23"/>
      <c r="K244" s="17" t="s">
        <v>221</v>
      </c>
      <c r="L244" s="17" t="str">
        <f t="shared" si="73"/>
        <v>Make sure schools have adequate&amp;#xa;web connections</v>
      </c>
      <c r="M244" s="17" t="str">
        <f t="shared" si="74"/>
        <v>Make sure schools have adequate&amp;#xa;web connections</v>
      </c>
      <c r="N244" s="17" t="str">
        <f t="shared" si="75"/>
        <v>Make sure schools have adequate&amp;#xa;web connections</v>
      </c>
      <c r="O244" s="17" t="str">
        <f t="shared" si="76"/>
        <v>Make sure schools have adequate&amp;#xa;web connections</v>
      </c>
      <c r="P244" s="17" t="str">
        <f t="shared" si="77"/>
        <v>Make sure schools have adequate&amp;#xa;web connections</v>
      </c>
      <c r="Q244" s="17" t="str">
        <f t="shared" si="78"/>
        <v>Make sure schools have adequate&amp;#xa;web connections</v>
      </c>
      <c r="R244" s="17" t="str">
        <f t="shared" si="79"/>
        <v>Make sure schools have adequate&amp;#xa;web connections</v>
      </c>
      <c r="S244" s="17" t="str">
        <f t="shared" si="80"/>
        <v>Make sure schools have adequate&amp;#xa;web connections</v>
      </c>
      <c r="T244" s="23" t="s">
        <v>4</v>
      </c>
      <c r="U244" s="17"/>
      <c r="V244" s="17"/>
      <c r="W244" s="18" t="str">
        <f t="shared" si="81"/>
        <v>&lt;concept id="1237" label="Learning to be a changemaker - other-resource&amp;#xa;Make sure schools have adequate&amp;#xa;web connections&amp;#xa;1237"/&gt;</v>
      </c>
      <c r="X244" s="18" t="str">
        <f t="shared" ca="1" si="69"/>
        <v>&lt;concept-appearance id="1237" x="2725" y="5486" stylesheet-id="other-resource" background-color="217, 234, 211,255" /&gt;</v>
      </c>
      <c r="Y244" s="18">
        <f t="shared" ca="1" si="82"/>
        <v>2725</v>
      </c>
      <c r="Z244" s="18">
        <f t="shared" ca="1" si="83"/>
        <v>5486</v>
      </c>
      <c r="AA244" s="18">
        <f t="shared" si="70"/>
        <v>1</v>
      </c>
      <c r="AB244" s="18">
        <f t="shared" si="84"/>
        <v>1</v>
      </c>
      <c r="AC244" s="18">
        <f t="shared" si="71"/>
        <v>3</v>
      </c>
      <c r="AD244" s="18" t="str">
        <f t="shared" si="85"/>
        <v>217, 234, 211,255</v>
      </c>
      <c r="AE244" s="18" t="str">
        <f t="shared" si="86"/>
        <v/>
      </c>
      <c r="AF244" s="18" t="str">
        <f t="shared" si="87"/>
        <v/>
      </c>
      <c r="AG244" s="18" t="str">
        <f t="shared" si="88"/>
        <v/>
      </c>
    </row>
    <row r="245" spans="1:33">
      <c r="A245" s="1" t="s">
        <v>220</v>
      </c>
      <c r="B245" s="21">
        <v>4</v>
      </c>
      <c r="C245" s="17" t="str">
        <f t="shared" si="89"/>
        <v>The creative learning environment</v>
      </c>
      <c r="D245" s="21">
        <v>1</v>
      </c>
      <c r="E245" s="21" t="s">
        <v>80</v>
      </c>
      <c r="F245" s="21"/>
      <c r="G245" s="17" t="str">
        <f t="shared" si="72"/>
        <v/>
      </c>
      <c r="H245" s="22"/>
      <c r="I245" s="23"/>
      <c r="J245" s="23"/>
      <c r="K245" s="17" t="s">
        <v>219</v>
      </c>
      <c r="L245" s="17" t="str">
        <f t="shared" si="73"/>
        <v>Flexible personalise adaptive spaces&amp;#xa;students can engage with</v>
      </c>
      <c r="M245" s="17" t="str">
        <f t="shared" si="74"/>
        <v>Flexible personalise adaptive spaces&amp;#xa;students can engage with</v>
      </c>
      <c r="N245" s="17" t="str">
        <f t="shared" si="75"/>
        <v>Flexible personalise adaptive spaces&amp;#xa;students can engage with</v>
      </c>
      <c r="O245" s="17" t="str">
        <f t="shared" si="76"/>
        <v>Flexible personalise adaptive spaces&amp;#xa;students can engage with</v>
      </c>
      <c r="P245" s="17" t="str">
        <f t="shared" si="77"/>
        <v>Flexible personalise adaptive spaces&amp;#xa;students can engage with</v>
      </c>
      <c r="Q245" s="17" t="str">
        <f t="shared" si="78"/>
        <v>Flexible personalise adaptive spaces&amp;#xa;students can engage with</v>
      </c>
      <c r="R245" s="17" t="str">
        <f t="shared" si="79"/>
        <v>Flexible personalise adaptive spaces&amp;#xa;students can engage with</v>
      </c>
      <c r="S245" s="17" t="str">
        <f t="shared" si="80"/>
        <v>Flexible personalise adaptive spaces&amp;#xa;students can engage with</v>
      </c>
      <c r="T245" s="23"/>
      <c r="U245" s="17"/>
      <c r="V245" s="17"/>
      <c r="W245" s="18" t="str">
        <f t="shared" si="81"/>
        <v>&lt;concept id="1238" label="The creative learning environment - goal&amp;#xa;Flexible personalise adaptive spaces&amp;#xa;students can engage with&amp;#xa;1238"/&gt;</v>
      </c>
      <c r="X245" s="18" t="str">
        <f t="shared" ca="1" si="69"/>
        <v>&lt;concept-appearance id="1238" x="9232" y="2211" stylesheet-id="goal" background-color="207, 226, 243,255" /&gt;</v>
      </c>
      <c r="Y245" s="18">
        <f t="shared" ca="1" si="82"/>
        <v>9232</v>
      </c>
      <c r="Z245" s="18">
        <f t="shared" ca="1" si="83"/>
        <v>2211</v>
      </c>
      <c r="AA245" s="18">
        <f t="shared" si="70"/>
        <v>4</v>
      </c>
      <c r="AB245" s="18">
        <f t="shared" si="84"/>
        <v>0</v>
      </c>
      <c r="AC245" s="18">
        <f t="shared" si="71"/>
        <v>4</v>
      </c>
      <c r="AD245" s="18" t="str">
        <f t="shared" si="85"/>
        <v>207, 226, 243,255</v>
      </c>
      <c r="AE245" s="18" t="str">
        <f t="shared" si="86"/>
        <v/>
      </c>
      <c r="AF245" s="18" t="str">
        <f t="shared" si="87"/>
        <v/>
      </c>
      <c r="AG245" s="18" t="str">
        <f t="shared" si="88"/>
        <v/>
      </c>
    </row>
    <row r="246" spans="1:33">
      <c r="A246" s="1" t="s">
        <v>218</v>
      </c>
      <c r="B246" s="21">
        <v>4</v>
      </c>
      <c r="C246" s="17" t="str">
        <f t="shared" si="89"/>
        <v>The creative learning environment</v>
      </c>
      <c r="D246" s="21">
        <v>1</v>
      </c>
      <c r="E246" s="21" t="s">
        <v>80</v>
      </c>
      <c r="F246" s="21"/>
      <c r="G246" s="17" t="str">
        <f t="shared" si="72"/>
        <v/>
      </c>
      <c r="H246" s="22"/>
      <c r="I246" s="23"/>
      <c r="J246" s="23"/>
      <c r="K246" s="17" t="s">
        <v>217</v>
      </c>
      <c r="L246" s="17" t="str">
        <f t="shared" si="73"/>
        <v>Structure and organisation: free&amp;#xa;/ quality time to allow students to be creative</v>
      </c>
      <c r="M246" s="17" t="str">
        <f t="shared" si="74"/>
        <v>Structure and organisation: free&amp;#xa;/ quality time to allow students&amp;#xa;to be creative</v>
      </c>
      <c r="N246" s="17" t="str">
        <f t="shared" si="75"/>
        <v>Structure and organisation: free&amp;#xa;/ quality time to allow students&amp;#xa;to be creative</v>
      </c>
      <c r="O246" s="17" t="str">
        <f t="shared" si="76"/>
        <v>Structure and organisation: free&amp;#xa;/ quality time to allow students&amp;#xa;to be creative</v>
      </c>
      <c r="P246" s="17" t="str">
        <f t="shared" si="77"/>
        <v>Structure and organisation: free&amp;#xa;/ quality time to allow students&amp;#xa;to be creative</v>
      </c>
      <c r="Q246" s="17" t="str">
        <f t="shared" si="78"/>
        <v>Structure and organisation: free&amp;#xa;/ quality time to allow students&amp;#xa;to be creative</v>
      </c>
      <c r="R246" s="17" t="str">
        <f t="shared" si="79"/>
        <v>Structure and organisation: free&amp;#xa;/ quality time to allow students&amp;#xa;to be creative</v>
      </c>
      <c r="S246" s="17" t="str">
        <f t="shared" si="80"/>
        <v>Structure and organisation: free&amp;#xa;/ quality time to allow students&amp;#xa;to be creative</v>
      </c>
      <c r="T246" s="23"/>
      <c r="U246" s="17"/>
      <c r="V246" s="17"/>
      <c r="W246" s="18" t="str">
        <f t="shared" si="81"/>
        <v>&lt;concept id="1239" label="The creative learning environment - goal&amp;#xa;Structure and organisation: free&amp;#xa;/ quality time to allow students&amp;#xa;to be creative&amp;#xa;1239"/&gt;</v>
      </c>
      <c r="X246" s="18" t="str">
        <f t="shared" ca="1" si="69"/>
        <v>&lt;concept-appearance id="1239" x="8694" y="2229" stylesheet-id="goal" background-color="207, 226, 243,255" /&gt;</v>
      </c>
      <c r="Y246" s="18">
        <f t="shared" ca="1" si="82"/>
        <v>8694</v>
      </c>
      <c r="Z246" s="18">
        <f t="shared" ca="1" si="83"/>
        <v>2229</v>
      </c>
      <c r="AA246" s="18">
        <f t="shared" si="70"/>
        <v>4</v>
      </c>
      <c r="AB246" s="18">
        <f t="shared" si="84"/>
        <v>0</v>
      </c>
      <c r="AC246" s="18">
        <f t="shared" si="71"/>
        <v>4</v>
      </c>
      <c r="AD246" s="18" t="str">
        <f t="shared" si="85"/>
        <v>207, 226, 243,255</v>
      </c>
      <c r="AE246" s="18" t="str">
        <f t="shared" si="86"/>
        <v/>
      </c>
      <c r="AF246" s="18" t="str">
        <f t="shared" si="87"/>
        <v/>
      </c>
      <c r="AG246" s="18" t="str">
        <f t="shared" si="88"/>
        <v/>
      </c>
    </row>
    <row r="247" spans="1:33">
      <c r="A247" s="1" t="s">
        <v>216</v>
      </c>
      <c r="B247" s="21">
        <v>4</v>
      </c>
      <c r="C247" s="17" t="str">
        <f t="shared" si="89"/>
        <v>The creative learning environment</v>
      </c>
      <c r="D247" s="21">
        <v>2</v>
      </c>
      <c r="E247" s="21" t="s">
        <v>317</v>
      </c>
      <c r="F247" s="21">
        <v>1</v>
      </c>
      <c r="G247" s="17" t="str">
        <f t="shared" si="72"/>
        <v>Assessment</v>
      </c>
      <c r="H247" s="22">
        <v>1238</v>
      </c>
      <c r="I247" s="23"/>
      <c r="J247" s="23"/>
      <c r="K247" s="17" t="s">
        <v>215</v>
      </c>
      <c r="L247" s="17" t="str">
        <f t="shared" si="73"/>
        <v>Personalised assessment</v>
      </c>
      <c r="M247" s="17" t="str">
        <f t="shared" si="74"/>
        <v>Personalised assessment</v>
      </c>
      <c r="N247" s="17" t="str">
        <f t="shared" si="75"/>
        <v>Personalised assessment</v>
      </c>
      <c r="O247" s="17" t="str">
        <f t="shared" si="76"/>
        <v>Personalised assessment</v>
      </c>
      <c r="P247" s="17" t="str">
        <f t="shared" si="77"/>
        <v>Personalised assessment</v>
      </c>
      <c r="Q247" s="17" t="str">
        <f t="shared" si="78"/>
        <v>Personalised assessment</v>
      </c>
      <c r="R247" s="17" t="str">
        <f t="shared" si="79"/>
        <v>Personalised assessment</v>
      </c>
      <c r="S247" s="17" t="str">
        <f t="shared" si="80"/>
        <v>Personalised assessment</v>
      </c>
      <c r="T247" s="23"/>
      <c r="U247" s="17"/>
      <c r="V247" s="17"/>
      <c r="W247" s="18" t="str">
        <f t="shared" si="81"/>
        <v>&lt;concept id="1240" label="The creative learning environment - connection from Assessment&amp;#xa;Personalised assessment&amp;#xa;1240"/&gt;</v>
      </c>
      <c r="X247" s="18" t="str">
        <f t="shared" ca="1" si="69"/>
        <v>&lt;concept-appearance id="1240" x="9358" y="2291" stylesheet-id="connection" background-color="252, 229, 205,255" /&gt;</v>
      </c>
      <c r="Y247" s="18">
        <f t="shared" ca="1" si="82"/>
        <v>9358</v>
      </c>
      <c r="Z247" s="18">
        <f t="shared" ca="1" si="83"/>
        <v>2291</v>
      </c>
      <c r="AA247" s="18">
        <f t="shared" si="70"/>
        <v>0</v>
      </c>
      <c r="AB247" s="18">
        <f t="shared" si="84"/>
        <v>0</v>
      </c>
      <c r="AC247" s="18">
        <f t="shared" si="71"/>
        <v>1</v>
      </c>
      <c r="AD247" s="18" t="str">
        <f t="shared" si="85"/>
        <v>252, 229, 205,255</v>
      </c>
      <c r="AE247" s="18" t="str">
        <f t="shared" si="86"/>
        <v>&lt;connection id="link-1-1240" from-id="1240" to-id="1238"/&gt;</v>
      </c>
      <c r="AF247" s="18" t="str">
        <f t="shared" si="87"/>
        <v/>
      </c>
      <c r="AG247" s="18" t="str">
        <f t="shared" si="88"/>
        <v/>
      </c>
    </row>
    <row r="248" spans="1:33">
      <c r="A248" s="1" t="s">
        <v>214</v>
      </c>
      <c r="B248" s="21">
        <v>4</v>
      </c>
      <c r="C248" s="17" t="str">
        <f t="shared" si="89"/>
        <v>The creative learning environment</v>
      </c>
      <c r="D248" s="21">
        <v>2</v>
      </c>
      <c r="E248" s="21" t="s">
        <v>317</v>
      </c>
      <c r="F248" s="21">
        <v>5</v>
      </c>
      <c r="G248" s="17" t="str">
        <f t="shared" si="72"/>
        <v>The adaptive school</v>
      </c>
      <c r="H248" s="22">
        <v>1238</v>
      </c>
      <c r="I248" s="23"/>
      <c r="J248" s="23"/>
      <c r="K248" s="17" t="s">
        <v>213</v>
      </c>
      <c r="L248" s="17" t="str">
        <f t="shared" si="73"/>
        <v>Global education for all</v>
      </c>
      <c r="M248" s="17" t="str">
        <f t="shared" si="74"/>
        <v>Global education for all</v>
      </c>
      <c r="N248" s="17" t="str">
        <f t="shared" si="75"/>
        <v>Global education for all</v>
      </c>
      <c r="O248" s="17" t="str">
        <f t="shared" si="76"/>
        <v>Global education for all</v>
      </c>
      <c r="P248" s="17" t="str">
        <f t="shared" si="77"/>
        <v>Global education for all</v>
      </c>
      <c r="Q248" s="17" t="str">
        <f t="shared" si="78"/>
        <v>Global education for all</v>
      </c>
      <c r="R248" s="17" t="str">
        <f t="shared" si="79"/>
        <v>Global education for all</v>
      </c>
      <c r="S248" s="17" t="str">
        <f t="shared" si="80"/>
        <v>Global education for all</v>
      </c>
      <c r="T248" s="23"/>
      <c r="U248" s="17"/>
      <c r="V248" s="17"/>
      <c r="W248" s="18" t="str">
        <f t="shared" si="81"/>
        <v>&lt;concept id="1241" label="The creative learning environment - connection from The adaptive school&amp;#xa;Global education for all&amp;#xa;1241"/&gt;</v>
      </c>
      <c r="X248" s="18" t="str">
        <f t="shared" ca="1" si="69"/>
        <v>&lt;concept-appearance id="1241" x="9336" y="2295" stylesheet-id="connection" background-color="234, 209, 220,255" /&gt;</v>
      </c>
      <c r="Y248" s="18">
        <f t="shared" ca="1" si="82"/>
        <v>9336</v>
      </c>
      <c r="Z248" s="18">
        <f t="shared" ca="1" si="83"/>
        <v>2295</v>
      </c>
      <c r="AA248" s="18">
        <f t="shared" si="70"/>
        <v>0</v>
      </c>
      <c r="AB248" s="18">
        <f t="shared" si="84"/>
        <v>0</v>
      </c>
      <c r="AC248" s="18">
        <f t="shared" si="71"/>
        <v>5</v>
      </c>
      <c r="AD248" s="18" t="str">
        <f t="shared" si="85"/>
        <v>234, 209, 220,255</v>
      </c>
      <c r="AE248" s="18" t="str">
        <f t="shared" si="86"/>
        <v>&lt;connection id="link-1-1241" from-id="1241" to-id="1238"/&gt;</v>
      </c>
      <c r="AF248" s="18" t="str">
        <f t="shared" si="87"/>
        <v/>
      </c>
      <c r="AG248" s="18" t="str">
        <f t="shared" si="88"/>
        <v/>
      </c>
    </row>
    <row r="249" spans="1:33">
      <c r="A249" s="1" t="s">
        <v>212</v>
      </c>
      <c r="B249" s="21">
        <v>4</v>
      </c>
      <c r="C249" s="17" t="str">
        <f t="shared" si="89"/>
        <v>The creative learning environment</v>
      </c>
      <c r="D249" s="21">
        <v>2</v>
      </c>
      <c r="E249" s="21" t="s">
        <v>317</v>
      </c>
      <c r="F249" s="21">
        <v>1</v>
      </c>
      <c r="G249" s="17" t="str">
        <f t="shared" si="72"/>
        <v>Assessment</v>
      </c>
      <c r="H249" s="22">
        <v>1238</v>
      </c>
      <c r="I249" s="23"/>
      <c r="J249" s="23"/>
      <c r="K249" s="17" t="s">
        <v>692</v>
      </c>
      <c r="L249" s="17" t="str">
        <f t="shared" si="73"/>
        <v>Need to ensure assessment agenda&amp;#xa;doesn&amp;apos;t have a damaging effect on creativity</v>
      </c>
      <c r="M249" s="17" t="str">
        <f t="shared" si="74"/>
        <v>Need to ensure assessment agenda&amp;#xa;doesn&amp;apos;t have a damaging effect&amp;#xa;on creativity</v>
      </c>
      <c r="N249" s="17" t="str">
        <f t="shared" si="75"/>
        <v>Need to ensure assessment agenda&amp;#xa;doesn&amp;apos;t have a damaging effect&amp;#xa;on creativity</v>
      </c>
      <c r="O249" s="17" t="str">
        <f t="shared" si="76"/>
        <v>Need to ensure assessment agenda&amp;#xa;doesn&amp;apos;t have a damaging effect&amp;#xa;on creativity</v>
      </c>
      <c r="P249" s="17" t="str">
        <f t="shared" si="77"/>
        <v>Need to ensure assessment agenda&amp;#xa;doesn&amp;apos;t have a damaging effect&amp;#xa;on creativity</v>
      </c>
      <c r="Q249" s="17" t="str">
        <f t="shared" si="78"/>
        <v>Need to ensure assessment agenda&amp;#xa;doesn&amp;apos;t have a damaging effect&amp;#xa;on creativity</v>
      </c>
      <c r="R249" s="17" t="str">
        <f t="shared" si="79"/>
        <v>Need to ensure assessment agenda&amp;#xa;doesn&amp;apos;t have a damaging effect&amp;#xa;on creativity</v>
      </c>
      <c r="S249" s="17" t="str">
        <f t="shared" si="80"/>
        <v>Need to ensure assessment agenda&amp;#xa;doesn&amp;apos;t have a damaging effect&amp;#xa;on creativity</v>
      </c>
      <c r="T249" s="23"/>
      <c r="U249" s="17"/>
      <c r="V249" s="17"/>
      <c r="W249" s="18" t="str">
        <f t="shared" si="81"/>
        <v>&lt;concept id="1242" label="The creative learning environment - connection from Assessment&amp;#xa;Need to ensure assessment agenda&amp;#xa;doesn&amp;apos;t have a damaging effect&amp;#xa;on creativity&amp;#xa;1242"/&gt;</v>
      </c>
      <c r="X249" s="18" t="str">
        <f t="shared" ca="1" si="69"/>
        <v>&lt;concept-appearance id="1242" x="9356" y="2299" stylesheet-id="connection" background-color="252, 229, 205,255" /&gt;</v>
      </c>
      <c r="Y249" s="18">
        <f t="shared" ca="1" si="82"/>
        <v>9356</v>
      </c>
      <c r="Z249" s="18">
        <f t="shared" ca="1" si="83"/>
        <v>2299</v>
      </c>
      <c r="AA249" s="18">
        <f t="shared" si="70"/>
        <v>0</v>
      </c>
      <c r="AB249" s="18">
        <f t="shared" si="84"/>
        <v>0</v>
      </c>
      <c r="AC249" s="18">
        <f t="shared" si="71"/>
        <v>1</v>
      </c>
      <c r="AD249" s="18" t="str">
        <f t="shared" si="85"/>
        <v>252, 229, 205,255</v>
      </c>
      <c r="AE249" s="18" t="str">
        <f t="shared" si="86"/>
        <v>&lt;connection id="link-1-1242" from-id="1242" to-id="1238"/&gt;</v>
      </c>
      <c r="AF249" s="18" t="str">
        <f t="shared" si="87"/>
        <v/>
      </c>
      <c r="AG249" s="18" t="str">
        <f t="shared" si="88"/>
        <v/>
      </c>
    </row>
    <row r="250" spans="1:33">
      <c r="A250" s="1" t="s">
        <v>211</v>
      </c>
      <c r="B250" s="21">
        <v>4</v>
      </c>
      <c r="C250" s="17" t="str">
        <f t="shared" si="89"/>
        <v>The creative learning environment</v>
      </c>
      <c r="D250" s="21">
        <v>2</v>
      </c>
      <c r="E250" s="21" t="s">
        <v>317</v>
      </c>
      <c r="F250" s="21">
        <v>3</v>
      </c>
      <c r="G250" s="17" t="str">
        <f t="shared" si="72"/>
        <v>Learning to be a changemaker</v>
      </c>
      <c r="H250" s="22">
        <v>1239</v>
      </c>
      <c r="I250" s="23"/>
      <c r="J250" s="23"/>
      <c r="K250" s="17" t="s">
        <v>210</v>
      </c>
      <c r="L250" s="17" t="str">
        <f t="shared" si="73"/>
        <v>Changing pedagogy in schools and&amp;#xa;empowering the learning</v>
      </c>
      <c r="M250" s="17" t="str">
        <f t="shared" si="74"/>
        <v>Changing pedagogy in schools and&amp;#xa;empowering the learning</v>
      </c>
      <c r="N250" s="17" t="str">
        <f t="shared" si="75"/>
        <v>Changing pedagogy in schools and&amp;#xa;empowering the learning</v>
      </c>
      <c r="O250" s="17" t="str">
        <f t="shared" si="76"/>
        <v>Changing pedagogy in schools and&amp;#xa;empowering the learning</v>
      </c>
      <c r="P250" s="17" t="str">
        <f t="shared" si="77"/>
        <v>Changing pedagogy in schools and&amp;#xa;empowering the learning</v>
      </c>
      <c r="Q250" s="17" t="str">
        <f t="shared" si="78"/>
        <v>Changing pedagogy in schools and&amp;#xa;empowering the learning</v>
      </c>
      <c r="R250" s="17" t="str">
        <f t="shared" si="79"/>
        <v>Changing pedagogy in schools and&amp;#xa;empowering the learning</v>
      </c>
      <c r="S250" s="17" t="str">
        <f t="shared" si="80"/>
        <v>Changing pedagogy in schools and&amp;#xa;empowering the learning</v>
      </c>
      <c r="T250" s="23"/>
      <c r="U250" s="17"/>
      <c r="V250" s="17"/>
      <c r="W250" s="18" t="str">
        <f t="shared" si="81"/>
        <v>&lt;concept id="1243" label="The creative learning environment - connection from Learning to be a changemaker&amp;#xa;Changing pedagogy in schools and&amp;#xa;empowering the learning&amp;#xa;1243"/&gt;</v>
      </c>
      <c r="X250" s="18" t="str">
        <f t="shared" ca="1" si="69"/>
        <v>&lt;concept-appearance id="1243" x="8819" y="2323" stylesheet-id="connection" background-color="217, 234, 211,255" /&gt;</v>
      </c>
      <c r="Y250" s="18">
        <f t="shared" ca="1" si="82"/>
        <v>8819</v>
      </c>
      <c r="Z250" s="18">
        <f t="shared" ca="1" si="83"/>
        <v>2323</v>
      </c>
      <c r="AA250" s="18">
        <f t="shared" si="70"/>
        <v>0</v>
      </c>
      <c r="AB250" s="18">
        <f t="shared" si="84"/>
        <v>0</v>
      </c>
      <c r="AC250" s="18">
        <f t="shared" si="71"/>
        <v>3</v>
      </c>
      <c r="AD250" s="18" t="str">
        <f t="shared" si="85"/>
        <v>217, 234, 211,255</v>
      </c>
      <c r="AE250" s="18" t="str">
        <f t="shared" si="86"/>
        <v>&lt;connection id="link-1-1243" from-id="1243" to-id="1239"/&gt;</v>
      </c>
      <c r="AF250" s="18" t="str">
        <f t="shared" si="87"/>
        <v/>
      </c>
      <c r="AG250" s="18" t="str">
        <f t="shared" si="88"/>
        <v/>
      </c>
    </row>
    <row r="251" spans="1:33">
      <c r="A251" s="1" t="s">
        <v>209</v>
      </c>
      <c r="B251" s="21">
        <v>4</v>
      </c>
      <c r="C251" s="17" t="str">
        <f t="shared" si="89"/>
        <v>The creative learning environment</v>
      </c>
      <c r="D251" s="21">
        <v>2</v>
      </c>
      <c r="E251" s="21" t="s">
        <v>317</v>
      </c>
      <c r="F251" s="21">
        <v>5</v>
      </c>
      <c r="G251" s="17" t="str">
        <f t="shared" si="72"/>
        <v>The adaptive school</v>
      </c>
      <c r="H251" s="22">
        <v>1239</v>
      </c>
      <c r="I251" s="23"/>
      <c r="J251" s="23"/>
      <c r="K251" s="17" t="s">
        <v>208</v>
      </c>
      <c r="L251" s="17" t="str">
        <f t="shared" si="73"/>
        <v>School vision and mission (Goal&amp;#xa;1 - mission purpose and vision)</v>
      </c>
      <c r="M251" s="17" t="str">
        <f t="shared" si="74"/>
        <v>School vision and mission (Goal&amp;#xa;1 - mission purpose and vision)</v>
      </c>
      <c r="N251" s="17" t="str">
        <f t="shared" si="75"/>
        <v>School vision and mission (Goal&amp;#xa;1 - mission purpose and vision)</v>
      </c>
      <c r="O251" s="17" t="str">
        <f t="shared" si="76"/>
        <v>School vision and mission (Goal&amp;#xa;1 - mission purpose and vision)</v>
      </c>
      <c r="P251" s="17" t="str">
        <f t="shared" si="77"/>
        <v>School vision and mission (Goal&amp;#xa;1 - mission purpose and vision)</v>
      </c>
      <c r="Q251" s="17" t="str">
        <f t="shared" si="78"/>
        <v>School vision and mission (Goal&amp;#xa;1 - mission purpose and vision)</v>
      </c>
      <c r="R251" s="17" t="str">
        <f t="shared" si="79"/>
        <v>School vision and mission (Goal&amp;#xa;1 - mission purpose and vision)</v>
      </c>
      <c r="S251" s="17" t="str">
        <f t="shared" si="80"/>
        <v>School vision and mission (Goal&amp;#xa;1 - mission purpose and vision)</v>
      </c>
      <c r="T251" s="23"/>
      <c r="U251" s="17"/>
      <c r="V251" s="17"/>
      <c r="W251" s="18" t="str">
        <f t="shared" si="81"/>
        <v>&lt;concept id="1244" label="The creative learning environment - connection from The adaptive school&amp;#xa;School vision and mission (Goal&amp;#xa;1 - mission purpose and vision)&amp;#xa;1244"/&gt;</v>
      </c>
      <c r="X251" s="18" t="str">
        <f t="shared" ca="1" si="69"/>
        <v>&lt;concept-appearance id="1244" x="8780" y="2334" stylesheet-id="connection" background-color="234, 209, 220,255" /&gt;</v>
      </c>
      <c r="Y251" s="18">
        <f t="shared" ca="1" si="82"/>
        <v>8780</v>
      </c>
      <c r="Z251" s="18">
        <f t="shared" ca="1" si="83"/>
        <v>2334</v>
      </c>
      <c r="AA251" s="18">
        <f t="shared" si="70"/>
        <v>0</v>
      </c>
      <c r="AB251" s="18">
        <f t="shared" si="84"/>
        <v>0</v>
      </c>
      <c r="AC251" s="18">
        <f t="shared" si="71"/>
        <v>5</v>
      </c>
      <c r="AD251" s="18" t="str">
        <f t="shared" si="85"/>
        <v>234, 209, 220,255</v>
      </c>
      <c r="AE251" s="18" t="str">
        <f t="shared" si="86"/>
        <v>&lt;connection id="link-1-1244" from-id="1244" to-id="1239"/&gt;</v>
      </c>
      <c r="AF251" s="18" t="str">
        <f t="shared" si="87"/>
        <v/>
      </c>
      <c r="AG251" s="18" t="str">
        <f t="shared" si="88"/>
        <v/>
      </c>
    </row>
    <row r="252" spans="1:33">
      <c r="A252" s="1" t="s">
        <v>207</v>
      </c>
      <c r="B252" s="21">
        <v>4</v>
      </c>
      <c r="C252" s="17" t="str">
        <f t="shared" si="89"/>
        <v>The creative learning environment</v>
      </c>
      <c r="D252" s="21">
        <v>1</v>
      </c>
      <c r="E252" s="21" t="s">
        <v>80</v>
      </c>
      <c r="F252" s="21"/>
      <c r="G252" s="17" t="str">
        <f t="shared" si="72"/>
        <v/>
      </c>
      <c r="H252" s="22"/>
      <c r="I252" s="23"/>
      <c r="J252" s="23"/>
      <c r="K252" s="17" t="s">
        <v>206</v>
      </c>
      <c r="L252" s="17" t="str">
        <f t="shared" si="73"/>
        <v>Open secure virtual and physical&amp;#xa;collaboration spaces for students to interact with school, teachers, peers, community, external environment</v>
      </c>
      <c r="M252" s="17" t="str">
        <f t="shared" si="74"/>
        <v>Open secure virtual and physical&amp;#xa;collaboration spaces for students&amp;#xa;to interact with school, teachers, peers, community, external environment</v>
      </c>
      <c r="N252" s="17" t="str">
        <f t="shared" si="75"/>
        <v>Open secure virtual and physical&amp;#xa;collaboration spaces for students&amp;#xa;to interact with school, teachers,&amp;#xa;peers, community, external environment</v>
      </c>
      <c r="O252" s="17" t="str">
        <f t="shared" si="76"/>
        <v>Open secure virtual and physical&amp;#xa;collaboration spaces for students&amp;#xa;to interact with school, teachers,&amp;#xa;peers, community, external&amp;#xa;environment</v>
      </c>
      <c r="P252" s="17" t="str">
        <f t="shared" si="77"/>
        <v>Open secure virtual and physical&amp;#xa;collaboration spaces for students&amp;#xa;to interact with school, teachers,&amp;#xa;peers, community, external&amp;#xa;environment</v>
      </c>
      <c r="Q252" s="17" t="str">
        <f t="shared" si="78"/>
        <v>Open secure virtual and physical&amp;#xa;collaboration spaces for students&amp;#xa;to interact with school, teachers,&amp;#xa;peers, community, external&amp;#xa;environment</v>
      </c>
      <c r="R252" s="17" t="str">
        <f t="shared" si="79"/>
        <v>Open secure virtual and physical&amp;#xa;collaboration spaces for students&amp;#xa;to interact with school, teachers,&amp;#xa;peers, community, external&amp;#xa;environment</v>
      </c>
      <c r="S252" s="17" t="str">
        <f t="shared" si="80"/>
        <v>Open secure virtual and physical&amp;#xa;collaboration spaces for students&amp;#xa;to interact with school, teachers,&amp;#xa;peers, community, external&amp;#xa;environment</v>
      </c>
      <c r="T252" s="23"/>
      <c r="U252" s="17"/>
      <c r="V252" s="17"/>
      <c r="W252" s="18" t="str">
        <f t="shared" si="81"/>
        <v>&lt;concept id="1245" label="The creative learning environment - goal&amp;#xa;Open secure virtual and physical&amp;#xa;collaboration spaces for students&amp;#xa;to interact with school, teachers,&amp;#xa;peers, community, external&amp;#xa;environment&amp;#xa;1245"/&gt;</v>
      </c>
      <c r="X252" s="18" t="str">
        <f t="shared" ca="1" si="69"/>
        <v>&lt;concept-appearance id="1245" x="9553" y="2246" stylesheet-id="goal" background-color="207, 226, 243,255" /&gt;</v>
      </c>
      <c r="Y252" s="18">
        <f t="shared" ca="1" si="82"/>
        <v>9553</v>
      </c>
      <c r="Z252" s="18">
        <f t="shared" ca="1" si="83"/>
        <v>2246</v>
      </c>
      <c r="AA252" s="18">
        <f t="shared" si="70"/>
        <v>4</v>
      </c>
      <c r="AB252" s="18">
        <f t="shared" si="84"/>
        <v>0</v>
      </c>
      <c r="AC252" s="18">
        <f t="shared" si="71"/>
        <v>4</v>
      </c>
      <c r="AD252" s="18" t="str">
        <f t="shared" si="85"/>
        <v>207, 226, 243,255</v>
      </c>
      <c r="AE252" s="18" t="str">
        <f t="shared" si="86"/>
        <v/>
      </c>
      <c r="AF252" s="18" t="str">
        <f t="shared" si="87"/>
        <v/>
      </c>
      <c r="AG252" s="18" t="str">
        <f t="shared" si="88"/>
        <v/>
      </c>
    </row>
    <row r="253" spans="1:33">
      <c r="A253" s="1" t="s">
        <v>205</v>
      </c>
      <c r="B253" s="21">
        <v>4</v>
      </c>
      <c r="C253" s="17" t="str">
        <f t="shared" si="89"/>
        <v>The creative learning environment</v>
      </c>
      <c r="D253" s="21">
        <v>2</v>
      </c>
      <c r="E253" s="21" t="s">
        <v>317</v>
      </c>
      <c r="F253" s="21">
        <v>1</v>
      </c>
      <c r="G253" s="17" t="str">
        <f t="shared" si="72"/>
        <v>Assessment</v>
      </c>
      <c r="H253" s="22">
        <v>1245</v>
      </c>
      <c r="I253" s="23"/>
      <c r="J253" s="23"/>
      <c r="K253" s="17" t="s">
        <v>204</v>
      </c>
      <c r="L253" s="17" t="str">
        <f t="shared" si="73"/>
        <v>Huge tension with accountability&amp;#xa;and creativity - which matters more?</v>
      </c>
      <c r="M253" s="17" t="str">
        <f t="shared" si="74"/>
        <v>Huge tension with accountability&amp;#xa;and creativity - which matters&amp;#xa;more?</v>
      </c>
      <c r="N253" s="17" t="str">
        <f t="shared" si="75"/>
        <v>Huge tension with accountability&amp;#xa;and creativity - which matters&amp;#xa;more?</v>
      </c>
      <c r="O253" s="17" t="str">
        <f t="shared" si="76"/>
        <v>Huge tension with accountability&amp;#xa;and creativity - which matters&amp;#xa;more?</v>
      </c>
      <c r="P253" s="17" t="str">
        <f t="shared" si="77"/>
        <v>Huge tension with accountability&amp;#xa;and creativity - which matters&amp;#xa;more?</v>
      </c>
      <c r="Q253" s="17" t="str">
        <f t="shared" si="78"/>
        <v>Huge tension with accountability&amp;#xa;and creativity - which matters&amp;#xa;more?</v>
      </c>
      <c r="R253" s="17" t="str">
        <f t="shared" si="79"/>
        <v>Huge tension with accountability&amp;#xa;and creativity - which matters&amp;#xa;more?</v>
      </c>
      <c r="S253" s="17" t="str">
        <f t="shared" si="80"/>
        <v>Huge tension with accountability&amp;#xa;and creativity - which matters&amp;#xa;more?</v>
      </c>
      <c r="T253" s="23"/>
      <c r="U253" s="17"/>
      <c r="V253" s="17"/>
      <c r="W253" s="18" t="str">
        <f t="shared" si="81"/>
        <v>&lt;concept id="1246" label="The creative learning environment - connection from Assessment&amp;#xa;Huge tension with accountability&amp;#xa;and creativity - which matters&amp;#xa;more?&amp;#xa;1246"/&gt;</v>
      </c>
      <c r="X253" s="18" t="str">
        <f t="shared" ca="1" si="69"/>
        <v>&lt;concept-appearance id="1246" x="9648" y="2341" stylesheet-id="connection" background-color="252, 229, 205,255" /&gt;</v>
      </c>
      <c r="Y253" s="18">
        <f t="shared" ca="1" si="82"/>
        <v>9648</v>
      </c>
      <c r="Z253" s="18">
        <f t="shared" ca="1" si="83"/>
        <v>2341</v>
      </c>
      <c r="AA253" s="18">
        <f t="shared" si="70"/>
        <v>0</v>
      </c>
      <c r="AB253" s="18">
        <f t="shared" si="84"/>
        <v>0</v>
      </c>
      <c r="AC253" s="18">
        <f t="shared" si="71"/>
        <v>1</v>
      </c>
      <c r="AD253" s="18" t="str">
        <f t="shared" si="85"/>
        <v>252, 229, 205,255</v>
      </c>
      <c r="AE253" s="18" t="str">
        <f t="shared" si="86"/>
        <v>&lt;connection id="link-1-1246" from-id="1246" to-id="1245"/&gt;</v>
      </c>
      <c r="AF253" s="18" t="str">
        <f t="shared" si="87"/>
        <v/>
      </c>
      <c r="AG253" s="18" t="str">
        <f t="shared" si="88"/>
        <v/>
      </c>
    </row>
    <row r="254" spans="1:33">
      <c r="A254" s="1" t="s">
        <v>203</v>
      </c>
      <c r="B254" s="21">
        <v>4</v>
      </c>
      <c r="C254" s="17" t="str">
        <f t="shared" si="89"/>
        <v>The creative learning environment</v>
      </c>
      <c r="D254" s="21">
        <v>2</v>
      </c>
      <c r="E254" s="21" t="s">
        <v>317</v>
      </c>
      <c r="F254" s="21">
        <v>3</v>
      </c>
      <c r="G254" s="17" t="str">
        <f t="shared" si="72"/>
        <v>Learning to be a changemaker</v>
      </c>
      <c r="H254" s="22">
        <v>1245</v>
      </c>
      <c r="I254" s="23"/>
      <c r="J254" s="23"/>
      <c r="K254" s="17" t="s">
        <v>202</v>
      </c>
      <c r="L254" s="17" t="str">
        <f t="shared" si="73"/>
        <v>Theme 3 (addressing issues)</v>
      </c>
      <c r="M254" s="17" t="str">
        <f t="shared" si="74"/>
        <v>Theme 3 (addressing issues)</v>
      </c>
      <c r="N254" s="17" t="str">
        <f t="shared" si="75"/>
        <v>Theme 3 (addressing issues)</v>
      </c>
      <c r="O254" s="17" t="str">
        <f t="shared" si="76"/>
        <v>Theme 3 (addressing issues)</v>
      </c>
      <c r="P254" s="17" t="str">
        <f t="shared" si="77"/>
        <v>Theme 3 (addressing issues)</v>
      </c>
      <c r="Q254" s="17" t="str">
        <f t="shared" si="78"/>
        <v>Theme 3 (addressing issues)</v>
      </c>
      <c r="R254" s="17" t="str">
        <f t="shared" si="79"/>
        <v>Theme 3 (addressing issues)</v>
      </c>
      <c r="S254" s="17" t="str">
        <f t="shared" si="80"/>
        <v>Theme 3 (addressing issues)</v>
      </c>
      <c r="T254" s="23"/>
      <c r="U254" s="17"/>
      <c r="V254" s="17"/>
      <c r="W254" s="18" t="str">
        <f t="shared" si="81"/>
        <v>&lt;concept id="1247" label="The creative learning environment - connection from Learning to be a changemaker&amp;#xa;Theme 3 (addressing issues)&amp;#xa;1247"/&gt;</v>
      </c>
      <c r="X254" s="18" t="str">
        <f t="shared" ca="1" si="69"/>
        <v>&lt;concept-appearance id="1247" x="9678" y="2333" stylesheet-id="connection" background-color="217, 234, 211,255" /&gt;</v>
      </c>
      <c r="Y254" s="18">
        <f t="shared" ca="1" si="82"/>
        <v>9678</v>
      </c>
      <c r="Z254" s="18">
        <f t="shared" ca="1" si="83"/>
        <v>2333</v>
      </c>
      <c r="AA254" s="18">
        <f t="shared" si="70"/>
        <v>0</v>
      </c>
      <c r="AB254" s="18">
        <f t="shared" si="84"/>
        <v>0</v>
      </c>
      <c r="AC254" s="18">
        <f t="shared" si="71"/>
        <v>3</v>
      </c>
      <c r="AD254" s="18" t="str">
        <f t="shared" si="85"/>
        <v>217, 234, 211,255</v>
      </c>
      <c r="AE254" s="18" t="str">
        <f t="shared" si="86"/>
        <v>&lt;connection id="link-1-1247" from-id="1247" to-id="1245"/&gt;</v>
      </c>
      <c r="AF254" s="18" t="str">
        <f t="shared" si="87"/>
        <v/>
      </c>
      <c r="AG254" s="18" t="str">
        <f t="shared" si="88"/>
        <v/>
      </c>
    </row>
    <row r="255" spans="1:33">
      <c r="A255" s="1" t="s">
        <v>201</v>
      </c>
      <c r="B255" s="21">
        <v>4</v>
      </c>
      <c r="C255" s="17" t="str">
        <f t="shared" si="89"/>
        <v>The creative learning environment</v>
      </c>
      <c r="D255" s="21">
        <v>2</v>
      </c>
      <c r="E255" s="21" t="s">
        <v>317</v>
      </c>
      <c r="F255" s="21">
        <v>5</v>
      </c>
      <c r="G255" s="17" t="str">
        <f t="shared" si="72"/>
        <v>The adaptive school</v>
      </c>
      <c r="H255" s="22">
        <v>1245</v>
      </c>
      <c r="I255" s="23"/>
      <c r="J255" s="23"/>
      <c r="K255" s="17" t="s">
        <v>200</v>
      </c>
      <c r="L255" s="17" t="str">
        <f t="shared" si="73"/>
        <v>To alleviate the social and digital&amp;#xa;divide</v>
      </c>
      <c r="M255" s="17" t="str">
        <f t="shared" si="74"/>
        <v>To alleviate the social and digital&amp;#xa;divide</v>
      </c>
      <c r="N255" s="17" t="str">
        <f t="shared" si="75"/>
        <v>To alleviate the social and digital&amp;#xa;divide</v>
      </c>
      <c r="O255" s="17" t="str">
        <f t="shared" si="76"/>
        <v>To alleviate the social and digital&amp;#xa;divide</v>
      </c>
      <c r="P255" s="17" t="str">
        <f t="shared" si="77"/>
        <v>To alleviate the social and digital&amp;#xa;divide</v>
      </c>
      <c r="Q255" s="17" t="str">
        <f t="shared" si="78"/>
        <v>To alleviate the social and digital&amp;#xa;divide</v>
      </c>
      <c r="R255" s="17" t="str">
        <f t="shared" si="79"/>
        <v>To alleviate the social and digital&amp;#xa;divide</v>
      </c>
      <c r="S255" s="17" t="str">
        <f t="shared" si="80"/>
        <v>To alleviate the social and digital&amp;#xa;divide</v>
      </c>
      <c r="T255" s="23"/>
      <c r="U255" s="17"/>
      <c r="V255" s="17"/>
      <c r="W255" s="18" t="str">
        <f t="shared" si="81"/>
        <v>&lt;concept id="1248" label="The creative learning environment - connection from The adaptive school&amp;#xa;To alleviate the social and digital&amp;#xa;divide&amp;#xa;1248"/&gt;</v>
      </c>
      <c r="X255" s="18" t="str">
        <f t="shared" ca="1" si="69"/>
        <v>&lt;concept-appearance id="1248" x="9675" y="2311" stylesheet-id="connection" background-color="234, 209, 220,255" /&gt;</v>
      </c>
      <c r="Y255" s="18">
        <f t="shared" ca="1" si="82"/>
        <v>9675</v>
      </c>
      <c r="Z255" s="18">
        <f t="shared" ca="1" si="83"/>
        <v>2311</v>
      </c>
      <c r="AA255" s="18">
        <f t="shared" si="70"/>
        <v>0</v>
      </c>
      <c r="AB255" s="18">
        <f t="shared" si="84"/>
        <v>0</v>
      </c>
      <c r="AC255" s="18">
        <f t="shared" si="71"/>
        <v>5</v>
      </c>
      <c r="AD255" s="18" t="str">
        <f t="shared" si="85"/>
        <v>234, 209, 220,255</v>
      </c>
      <c r="AE255" s="18" t="str">
        <f t="shared" si="86"/>
        <v>&lt;connection id="link-1-1248" from-id="1248" to-id="1245"/&gt;</v>
      </c>
      <c r="AF255" s="18" t="str">
        <f t="shared" si="87"/>
        <v/>
      </c>
      <c r="AG255" s="18" t="str">
        <f t="shared" si="88"/>
        <v/>
      </c>
    </row>
    <row r="256" spans="1:33">
      <c r="A256" s="1" t="s">
        <v>199</v>
      </c>
      <c r="B256" s="21">
        <v>4</v>
      </c>
      <c r="C256" s="17" t="str">
        <f t="shared" si="89"/>
        <v>The creative learning environment</v>
      </c>
      <c r="D256" s="21">
        <v>2</v>
      </c>
      <c r="E256" s="21" t="s">
        <v>317</v>
      </c>
      <c r="F256" s="21">
        <v>5</v>
      </c>
      <c r="G256" s="17" t="str">
        <f t="shared" si="72"/>
        <v>The adaptive school</v>
      </c>
      <c r="H256" s="22">
        <v>1245</v>
      </c>
      <c r="I256" s="23"/>
      <c r="J256" s="23"/>
      <c r="K256" s="17" t="s">
        <v>198</v>
      </c>
      <c r="L256" s="17" t="str">
        <f t="shared" si="73"/>
        <v>Teacher networks e.g. e-twinning&amp;#xa;platform</v>
      </c>
      <c r="M256" s="17" t="str">
        <f t="shared" si="74"/>
        <v>Teacher networks e.g. e-twinning&amp;#xa;platform</v>
      </c>
      <c r="N256" s="17" t="str">
        <f t="shared" si="75"/>
        <v>Teacher networks e.g. e-twinning&amp;#xa;platform</v>
      </c>
      <c r="O256" s="17" t="str">
        <f t="shared" si="76"/>
        <v>Teacher networks e.g. e-twinning&amp;#xa;platform</v>
      </c>
      <c r="P256" s="17" t="str">
        <f t="shared" si="77"/>
        <v>Teacher networks e.g. e-twinning&amp;#xa;platform</v>
      </c>
      <c r="Q256" s="17" t="str">
        <f t="shared" si="78"/>
        <v>Teacher networks e.g. e-twinning&amp;#xa;platform</v>
      </c>
      <c r="R256" s="17" t="str">
        <f t="shared" si="79"/>
        <v>Teacher networks e.g. e-twinning&amp;#xa;platform</v>
      </c>
      <c r="S256" s="17" t="str">
        <f t="shared" si="80"/>
        <v>Teacher networks e.g. e-twinning&amp;#xa;platform</v>
      </c>
      <c r="T256" s="23"/>
      <c r="U256" s="17"/>
      <c r="V256" s="17"/>
      <c r="W256" s="18" t="str">
        <f t="shared" si="81"/>
        <v>&lt;concept id="1249" label="The creative learning environment - connection from The adaptive school&amp;#xa;Teacher networks e.g. e-twinning&amp;#xa;platform&amp;#xa;1249"/&gt;</v>
      </c>
      <c r="X256" s="18" t="str">
        <f t="shared" ca="1" si="69"/>
        <v>&lt;concept-appearance id="1249" x="9639" y="2352" stylesheet-id="connection" background-color="234, 209, 220,255" /&gt;</v>
      </c>
      <c r="Y256" s="18">
        <f t="shared" ca="1" si="82"/>
        <v>9639</v>
      </c>
      <c r="Z256" s="18">
        <f t="shared" ca="1" si="83"/>
        <v>2352</v>
      </c>
      <c r="AA256" s="18">
        <f t="shared" si="70"/>
        <v>0</v>
      </c>
      <c r="AB256" s="18">
        <f t="shared" si="84"/>
        <v>0</v>
      </c>
      <c r="AC256" s="18">
        <f t="shared" si="71"/>
        <v>5</v>
      </c>
      <c r="AD256" s="18" t="str">
        <f t="shared" si="85"/>
        <v>234, 209, 220,255</v>
      </c>
      <c r="AE256" s="18" t="str">
        <f t="shared" si="86"/>
        <v>&lt;connection id="link-1-1249" from-id="1249" to-id="1245"/&gt;</v>
      </c>
      <c r="AF256" s="18" t="str">
        <f t="shared" si="87"/>
        <v/>
      </c>
      <c r="AG256" s="18" t="str">
        <f t="shared" si="88"/>
        <v/>
      </c>
    </row>
    <row r="257" spans="1:33">
      <c r="A257" s="1" t="s">
        <v>197</v>
      </c>
      <c r="B257" s="21">
        <v>4</v>
      </c>
      <c r="C257" s="17" t="str">
        <f t="shared" si="89"/>
        <v>The creative learning environment</v>
      </c>
      <c r="D257" s="21">
        <v>1</v>
      </c>
      <c r="E257" s="21" t="s">
        <v>80</v>
      </c>
      <c r="F257" s="21"/>
      <c r="G257" s="17" t="str">
        <f t="shared" si="72"/>
        <v/>
      </c>
      <c r="H257" s="22"/>
      <c r="I257" s="23"/>
      <c r="J257" s="23"/>
      <c r="K257" s="17" t="s">
        <v>196</v>
      </c>
      <c r="L257" s="17" t="str">
        <f t="shared" si="73"/>
        <v>Increasing student engagement and&amp;#xa;initiative to become more involved, more active citizens - encourage risk-taking, celebrate failure</v>
      </c>
      <c r="M257" s="17" t="str">
        <f t="shared" si="74"/>
        <v>Increasing student engagement and&amp;#xa;initiative to become more involved,&amp;#xa;more active citizens - encourage risk-taking, celebrate failure</v>
      </c>
      <c r="N257" s="17" t="str">
        <f t="shared" si="75"/>
        <v>Increasing student engagement and&amp;#xa;initiative to become more involved,&amp;#xa;more active citizens - encourage&amp;#xa;risk-taking, celebrate failure</v>
      </c>
      <c r="O257" s="17" t="str">
        <f t="shared" si="76"/>
        <v>Increasing student engagement and&amp;#xa;initiative to become more involved,&amp;#xa;more active citizens - encourage&amp;#xa;risk-taking, celebrate failure</v>
      </c>
      <c r="P257" s="17" t="str">
        <f t="shared" si="77"/>
        <v>Increasing student engagement and&amp;#xa;initiative to become more involved,&amp;#xa;more active citizens - encourage&amp;#xa;risk-taking, celebrate failure</v>
      </c>
      <c r="Q257" s="17" t="str">
        <f t="shared" si="78"/>
        <v>Increasing student engagement and&amp;#xa;initiative to become more involved,&amp;#xa;more active citizens - encourage&amp;#xa;risk-taking, celebrate failure</v>
      </c>
      <c r="R257" s="17" t="str">
        <f t="shared" si="79"/>
        <v>Increasing student engagement and&amp;#xa;initiative to become more involved,&amp;#xa;more active citizens - encourage&amp;#xa;risk-taking, celebrate failure</v>
      </c>
      <c r="S257" s="17" t="str">
        <f t="shared" si="80"/>
        <v>Increasing student engagement and&amp;#xa;initiative to become more involved,&amp;#xa;more active citizens - encourage&amp;#xa;risk-taking, celebrate failure</v>
      </c>
      <c r="T257" s="23"/>
      <c r="U257" s="17"/>
      <c r="V257" s="17"/>
      <c r="W257" s="18" t="str">
        <f t="shared" si="81"/>
        <v>&lt;concept id="1250" label="The creative learning environment - goal&amp;#xa;Increasing student engagement and&amp;#xa;initiative to become more involved,&amp;#xa;more active citizens - encourage&amp;#xa;risk-taking, celebrate failure&amp;#xa;1250"/&gt;</v>
      </c>
      <c r="X257" s="18" t="str">
        <f t="shared" ca="1" si="69"/>
        <v>&lt;concept-appearance id="1250" x="8662" y="2241" stylesheet-id="goal" background-color="207, 226, 243,255" /&gt;</v>
      </c>
      <c r="Y257" s="18">
        <f t="shared" ca="1" si="82"/>
        <v>8662</v>
      </c>
      <c r="Z257" s="18">
        <f t="shared" ca="1" si="83"/>
        <v>2241</v>
      </c>
      <c r="AA257" s="18">
        <f t="shared" si="70"/>
        <v>4</v>
      </c>
      <c r="AB257" s="18">
        <f t="shared" si="84"/>
        <v>0</v>
      </c>
      <c r="AC257" s="18">
        <f t="shared" si="71"/>
        <v>4</v>
      </c>
      <c r="AD257" s="18" t="str">
        <f t="shared" si="85"/>
        <v>207, 226, 243,255</v>
      </c>
      <c r="AE257" s="18" t="str">
        <f t="shared" si="86"/>
        <v/>
      </c>
      <c r="AF257" s="18" t="str">
        <f t="shared" si="87"/>
        <v/>
      </c>
      <c r="AG257" s="18" t="str">
        <f t="shared" si="88"/>
        <v/>
      </c>
    </row>
    <row r="258" spans="1:33">
      <c r="A258" s="1" t="s">
        <v>195</v>
      </c>
      <c r="B258" s="21">
        <v>4</v>
      </c>
      <c r="C258" s="17" t="str">
        <f t="shared" si="89"/>
        <v>The creative learning environment</v>
      </c>
      <c r="D258" s="21">
        <v>2</v>
      </c>
      <c r="E258" s="21" t="s">
        <v>317</v>
      </c>
      <c r="F258" s="21">
        <v>5</v>
      </c>
      <c r="G258" s="17" t="str">
        <f t="shared" si="72"/>
        <v>The adaptive school</v>
      </c>
      <c r="H258" s="22">
        <v>1250</v>
      </c>
      <c r="I258" s="23"/>
      <c r="J258" s="23"/>
      <c r="K258" s="17" t="s">
        <v>194</v>
      </c>
      <c r="L258" s="17" t="str">
        <f t="shared" si="73"/>
        <v>Through critical action research</v>
      </c>
      <c r="M258" s="17" t="str">
        <f t="shared" si="74"/>
        <v>Through critical action research</v>
      </c>
      <c r="N258" s="17" t="str">
        <f t="shared" si="75"/>
        <v>Through critical action research</v>
      </c>
      <c r="O258" s="17" t="str">
        <f t="shared" si="76"/>
        <v>Through critical action research</v>
      </c>
      <c r="P258" s="17" t="str">
        <f t="shared" si="77"/>
        <v>Through critical action research</v>
      </c>
      <c r="Q258" s="17" t="str">
        <f t="shared" si="78"/>
        <v>Through critical action research</v>
      </c>
      <c r="R258" s="17" t="str">
        <f t="shared" si="79"/>
        <v>Through critical action research</v>
      </c>
      <c r="S258" s="17" t="str">
        <f t="shared" si="80"/>
        <v>Through critical action research</v>
      </c>
      <c r="T258" s="23"/>
      <c r="U258" s="17"/>
      <c r="V258" s="17"/>
      <c r="W258" s="18" t="str">
        <f t="shared" si="81"/>
        <v>&lt;concept id="1251" label="The creative learning environment - connection from The adaptive school&amp;#xa;Through critical action research&amp;#xa;1251"/&gt;</v>
      </c>
      <c r="X258" s="18" t="str">
        <f t="shared" ca="1" si="69"/>
        <v>&lt;concept-appearance id="1251" x="8734" y="2364" stylesheet-id="connection" background-color="234, 209, 220,255" /&gt;</v>
      </c>
      <c r="Y258" s="18">
        <f t="shared" ca="1" si="82"/>
        <v>8734</v>
      </c>
      <c r="Z258" s="18">
        <f t="shared" ca="1" si="83"/>
        <v>2364</v>
      </c>
      <c r="AA258" s="18">
        <f t="shared" si="70"/>
        <v>0</v>
      </c>
      <c r="AB258" s="18">
        <f t="shared" si="84"/>
        <v>0</v>
      </c>
      <c r="AC258" s="18">
        <f t="shared" si="71"/>
        <v>5</v>
      </c>
      <c r="AD258" s="18" t="str">
        <f t="shared" si="85"/>
        <v>234, 209, 220,255</v>
      </c>
      <c r="AE258" s="18" t="str">
        <f t="shared" si="86"/>
        <v>&lt;connection id="link-1-1251" from-id="1251" to-id="1250"/&gt;</v>
      </c>
      <c r="AF258" s="18" t="str">
        <f t="shared" si="87"/>
        <v/>
      </c>
      <c r="AG258" s="18" t="str">
        <f t="shared" si="88"/>
        <v/>
      </c>
    </row>
    <row r="259" spans="1:33">
      <c r="A259" s="1" t="s">
        <v>193</v>
      </c>
      <c r="B259" s="21">
        <v>4</v>
      </c>
      <c r="C259" s="17" t="str">
        <f t="shared" si="89"/>
        <v>The creative learning environment</v>
      </c>
      <c r="D259" s="21">
        <v>2</v>
      </c>
      <c r="E259" s="21" t="s">
        <v>317</v>
      </c>
      <c r="F259" s="21">
        <v>3</v>
      </c>
      <c r="G259" s="17" t="str">
        <f t="shared" si="72"/>
        <v>Learning to be a changemaker</v>
      </c>
      <c r="H259" s="22">
        <v>1250</v>
      </c>
      <c r="I259" s="23"/>
      <c r="J259" s="23"/>
      <c r="K259" s="17" t="s">
        <v>192</v>
      </c>
      <c r="L259" s="17" t="str">
        <f t="shared" si="73"/>
        <v>Political involvement understanding&amp;#xa;diversity</v>
      </c>
      <c r="M259" s="17" t="str">
        <f t="shared" si="74"/>
        <v>Political involvement understanding&amp;#xa;diversity</v>
      </c>
      <c r="N259" s="17" t="str">
        <f t="shared" si="75"/>
        <v>Political involvement understanding&amp;#xa;diversity</v>
      </c>
      <c r="O259" s="17" t="str">
        <f t="shared" si="76"/>
        <v>Political involvement understanding&amp;#xa;diversity</v>
      </c>
      <c r="P259" s="17" t="str">
        <f t="shared" si="77"/>
        <v>Political involvement understanding&amp;#xa;diversity</v>
      </c>
      <c r="Q259" s="17" t="str">
        <f t="shared" si="78"/>
        <v>Political involvement understanding&amp;#xa;diversity</v>
      </c>
      <c r="R259" s="17" t="str">
        <f t="shared" si="79"/>
        <v>Political involvement understanding&amp;#xa;diversity</v>
      </c>
      <c r="S259" s="17" t="str">
        <f t="shared" si="80"/>
        <v>Political involvement understanding&amp;#xa;diversity</v>
      </c>
      <c r="T259" s="23"/>
      <c r="U259" s="17"/>
      <c r="V259" s="17"/>
      <c r="W259" s="18" t="str">
        <f t="shared" si="81"/>
        <v>&lt;concept id="1252" label="The creative learning environment - connection from Learning to be a changemaker&amp;#xa;Political involvement understanding&amp;#xa;diversity&amp;#xa;1252"/&gt;</v>
      </c>
      <c r="X259" s="18" t="str">
        <f t="shared" ca="1" si="69"/>
        <v>&lt;concept-appearance id="1252" x="8735" y="2309" stylesheet-id="connection" background-color="217, 234, 211,255" /&gt;</v>
      </c>
      <c r="Y259" s="18">
        <f t="shared" ca="1" si="82"/>
        <v>8735</v>
      </c>
      <c r="Z259" s="18">
        <f t="shared" ca="1" si="83"/>
        <v>2309</v>
      </c>
      <c r="AA259" s="18">
        <f t="shared" si="70"/>
        <v>0</v>
      </c>
      <c r="AB259" s="18">
        <f t="shared" si="84"/>
        <v>0</v>
      </c>
      <c r="AC259" s="18">
        <f t="shared" si="71"/>
        <v>3</v>
      </c>
      <c r="AD259" s="18" t="str">
        <f t="shared" si="85"/>
        <v>217, 234, 211,255</v>
      </c>
      <c r="AE259" s="18" t="str">
        <f t="shared" si="86"/>
        <v>&lt;connection id="link-1-1252" from-id="1252" to-id="1250"/&gt;</v>
      </c>
      <c r="AF259" s="18" t="str">
        <f t="shared" si="87"/>
        <v/>
      </c>
      <c r="AG259" s="18" t="str">
        <f t="shared" si="88"/>
        <v/>
      </c>
    </row>
    <row r="260" spans="1:33">
      <c r="A260" s="1" t="s">
        <v>191</v>
      </c>
      <c r="B260" s="21">
        <v>4</v>
      </c>
      <c r="C260" s="17" t="str">
        <f t="shared" si="89"/>
        <v>The creative learning environment</v>
      </c>
      <c r="D260" s="21">
        <v>2</v>
      </c>
      <c r="E260" s="21" t="s">
        <v>317</v>
      </c>
      <c r="F260" s="21">
        <v>1</v>
      </c>
      <c r="G260" s="17" t="str">
        <f t="shared" si="72"/>
        <v>Assessment</v>
      </c>
      <c r="H260" s="22">
        <v>1250</v>
      </c>
      <c r="I260" s="23"/>
      <c r="J260" s="23"/>
      <c r="K260" s="17" t="s">
        <v>679</v>
      </c>
      <c r="L260" s="17" t="str">
        <f t="shared" si="73"/>
        <v>First steps make students &amp;quot;own&amp;quot;&amp;#xa;their learning / development</v>
      </c>
      <c r="M260" s="17" t="str">
        <f t="shared" si="74"/>
        <v>First steps make students &amp;quot;own&amp;quot;&amp;#xa;their learning / development</v>
      </c>
      <c r="N260" s="17" t="str">
        <f t="shared" si="75"/>
        <v>First steps make students &amp;quot;own&amp;quot;&amp;#xa;their learning / development</v>
      </c>
      <c r="O260" s="17" t="str">
        <f t="shared" si="76"/>
        <v>First steps make students &amp;quot;own&amp;quot;&amp;#xa;their learning / development</v>
      </c>
      <c r="P260" s="17" t="str">
        <f t="shared" si="77"/>
        <v>First steps make students &amp;quot;own&amp;quot;&amp;#xa;their learning / development</v>
      </c>
      <c r="Q260" s="17" t="str">
        <f t="shared" si="78"/>
        <v>First steps make students &amp;quot;own&amp;quot;&amp;#xa;their learning / development</v>
      </c>
      <c r="R260" s="17" t="str">
        <f t="shared" si="79"/>
        <v>First steps make students &amp;quot;own&amp;quot;&amp;#xa;their learning / development</v>
      </c>
      <c r="S260" s="17" t="str">
        <f t="shared" si="80"/>
        <v>First steps make students &amp;quot;own&amp;quot;&amp;#xa;their learning / development</v>
      </c>
      <c r="T260" s="23"/>
      <c r="U260" s="17"/>
      <c r="V260" s="17"/>
      <c r="W260" s="18" t="str">
        <f t="shared" si="81"/>
        <v>&lt;concept id="1253" label="The creative learning environment - connection from Assessment&amp;#xa;First steps make students &amp;quot;own&amp;quot;&amp;#xa;their learning / development&amp;#xa;1253"/&gt;</v>
      </c>
      <c r="X260" s="18" t="str">
        <f t="shared" ca="1" si="69"/>
        <v>&lt;concept-appearance id="1253" x="8738" y="2314" stylesheet-id="connection" background-color="252, 229, 205,255" /&gt;</v>
      </c>
      <c r="Y260" s="18">
        <f t="shared" ca="1" si="82"/>
        <v>8738</v>
      </c>
      <c r="Z260" s="18">
        <f t="shared" ca="1" si="83"/>
        <v>2314</v>
      </c>
      <c r="AA260" s="18">
        <f t="shared" si="70"/>
        <v>0</v>
      </c>
      <c r="AB260" s="18">
        <f t="shared" si="84"/>
        <v>0</v>
      </c>
      <c r="AC260" s="18">
        <f t="shared" si="71"/>
        <v>1</v>
      </c>
      <c r="AD260" s="18" t="str">
        <f t="shared" si="85"/>
        <v>252, 229, 205,255</v>
      </c>
      <c r="AE260" s="18" t="str">
        <f t="shared" si="86"/>
        <v>&lt;connection id="link-1-1253" from-id="1253" to-id="1250"/&gt;</v>
      </c>
      <c r="AF260" s="18" t="str">
        <f t="shared" si="87"/>
        <v/>
      </c>
      <c r="AG260" s="18" t="str">
        <f t="shared" si="88"/>
        <v/>
      </c>
    </row>
    <row r="261" spans="1:33">
      <c r="A261" s="1" t="s">
        <v>190</v>
      </c>
      <c r="B261" s="21">
        <v>4</v>
      </c>
      <c r="C261" s="17" t="str">
        <f t="shared" si="89"/>
        <v>The creative learning environment</v>
      </c>
      <c r="D261" s="21">
        <v>1</v>
      </c>
      <c r="E261" s="21" t="s">
        <v>80</v>
      </c>
      <c r="F261" s="21"/>
      <c r="G261" s="17" t="str">
        <f t="shared" si="72"/>
        <v/>
      </c>
      <c r="H261" s="22"/>
      <c r="I261" s="23"/>
      <c r="J261" s="23"/>
      <c r="K261" s="17" t="s">
        <v>189</v>
      </c>
      <c r="L261" s="17" t="str">
        <f t="shared" si="73"/>
        <v>Development and retention of 21st&amp;#xa;century skills</v>
      </c>
      <c r="M261" s="17" t="str">
        <f t="shared" si="74"/>
        <v>Development and retention of 21st&amp;#xa;century skills</v>
      </c>
      <c r="N261" s="17" t="str">
        <f t="shared" si="75"/>
        <v>Development and retention of 21st&amp;#xa;century skills</v>
      </c>
      <c r="O261" s="17" t="str">
        <f t="shared" si="76"/>
        <v>Development and retention of 21st&amp;#xa;century skills</v>
      </c>
      <c r="P261" s="17" t="str">
        <f t="shared" si="77"/>
        <v>Development and retention of 21st&amp;#xa;century skills</v>
      </c>
      <c r="Q261" s="17" t="str">
        <f t="shared" si="78"/>
        <v>Development and retention of 21st&amp;#xa;century skills</v>
      </c>
      <c r="R261" s="17" t="str">
        <f t="shared" si="79"/>
        <v>Development and retention of 21st&amp;#xa;century skills</v>
      </c>
      <c r="S261" s="17" t="str">
        <f t="shared" si="80"/>
        <v>Development and retention of 21st&amp;#xa;century skills</v>
      </c>
      <c r="T261" s="23"/>
      <c r="U261" s="17"/>
      <c r="V261" s="17"/>
      <c r="W261" s="18" t="str">
        <f t="shared" si="81"/>
        <v>&lt;concept id="1254" label="The creative learning environment - goal&amp;#xa;Development and retention of 21st&amp;#xa;century skills&amp;#xa;1254"/&gt;</v>
      </c>
      <c r="X261" s="18" t="str">
        <f t="shared" ca="1" si="69"/>
        <v>&lt;concept-appearance id="1254" x="8623" y="2250" stylesheet-id="goal" background-color="207, 226, 243,255" /&gt;</v>
      </c>
      <c r="Y261" s="18">
        <f t="shared" ca="1" si="82"/>
        <v>8623</v>
      </c>
      <c r="Z261" s="18">
        <f t="shared" ca="1" si="83"/>
        <v>2250</v>
      </c>
      <c r="AA261" s="18">
        <f t="shared" si="70"/>
        <v>4</v>
      </c>
      <c r="AB261" s="18">
        <f t="shared" si="84"/>
        <v>0</v>
      </c>
      <c r="AC261" s="18">
        <f t="shared" si="71"/>
        <v>4</v>
      </c>
      <c r="AD261" s="18" t="str">
        <f t="shared" si="85"/>
        <v>207, 226, 243,255</v>
      </c>
      <c r="AE261" s="18" t="str">
        <f t="shared" si="86"/>
        <v/>
      </c>
      <c r="AF261" s="18" t="str">
        <f t="shared" si="87"/>
        <v/>
      </c>
      <c r="AG261" s="18" t="str">
        <f t="shared" si="88"/>
        <v/>
      </c>
    </row>
    <row r="262" spans="1:33">
      <c r="A262" s="1" t="s">
        <v>188</v>
      </c>
      <c r="B262" s="21">
        <v>4</v>
      </c>
      <c r="C262" s="17" t="str">
        <f t="shared" si="89"/>
        <v>The creative learning environment</v>
      </c>
      <c r="D262" s="21">
        <v>2</v>
      </c>
      <c r="E262" s="21" t="s">
        <v>317</v>
      </c>
      <c r="F262" s="21">
        <v>1</v>
      </c>
      <c r="G262" s="17" t="str">
        <f t="shared" si="72"/>
        <v>Assessment</v>
      </c>
      <c r="H262" s="22">
        <v>1254</v>
      </c>
      <c r="I262" s="23"/>
      <c r="J262" s="23"/>
      <c r="K262" s="17" t="s">
        <v>187</v>
      </c>
      <c r="L262" s="17" t="str">
        <f t="shared" si="73"/>
        <v>Capture long-term learning</v>
      </c>
      <c r="M262" s="17" t="str">
        <f t="shared" si="74"/>
        <v>Capture long-term learning</v>
      </c>
      <c r="N262" s="17" t="str">
        <f t="shared" si="75"/>
        <v>Capture long-term learning</v>
      </c>
      <c r="O262" s="17" t="str">
        <f t="shared" si="76"/>
        <v>Capture long-term learning</v>
      </c>
      <c r="P262" s="17" t="str">
        <f t="shared" si="77"/>
        <v>Capture long-term learning</v>
      </c>
      <c r="Q262" s="17" t="str">
        <f t="shared" si="78"/>
        <v>Capture long-term learning</v>
      </c>
      <c r="R262" s="17" t="str">
        <f t="shared" si="79"/>
        <v>Capture long-term learning</v>
      </c>
      <c r="S262" s="17" t="str">
        <f t="shared" si="80"/>
        <v>Capture long-term learning</v>
      </c>
      <c r="T262" s="23"/>
      <c r="U262" s="17"/>
      <c r="V262" s="17"/>
      <c r="W262" s="18" t="str">
        <f t="shared" si="81"/>
        <v>&lt;concept id="1255" label="The creative learning environment - connection from Assessment&amp;#xa;Capture long-term learning&amp;#xa;1255"/&gt;</v>
      </c>
      <c r="X262" s="18" t="str">
        <f t="shared" ca="1" si="69"/>
        <v>&lt;concept-appearance id="1255" x="8740" y="2372" stylesheet-id="connection" background-color="252, 229, 205,255" /&gt;</v>
      </c>
      <c r="Y262" s="18">
        <f t="shared" ca="1" si="82"/>
        <v>8740</v>
      </c>
      <c r="Z262" s="18">
        <f t="shared" ca="1" si="83"/>
        <v>2372</v>
      </c>
      <c r="AA262" s="18">
        <f t="shared" si="70"/>
        <v>0</v>
      </c>
      <c r="AB262" s="18">
        <f t="shared" si="84"/>
        <v>0</v>
      </c>
      <c r="AC262" s="18">
        <f t="shared" si="71"/>
        <v>1</v>
      </c>
      <c r="AD262" s="18" t="str">
        <f t="shared" si="85"/>
        <v>252, 229, 205,255</v>
      </c>
      <c r="AE262" s="18" t="str">
        <f t="shared" si="86"/>
        <v>&lt;connection id="link-1-1255" from-id="1255" to-id="1254"/&gt;</v>
      </c>
      <c r="AF262" s="18" t="str">
        <f t="shared" si="87"/>
        <v/>
      </c>
      <c r="AG262" s="18" t="str">
        <f t="shared" si="88"/>
        <v/>
      </c>
    </row>
    <row r="263" spans="1:33">
      <c r="A263" s="1" t="s">
        <v>186</v>
      </c>
      <c r="B263" s="21">
        <v>4</v>
      </c>
      <c r="C263" s="17" t="str">
        <f t="shared" si="89"/>
        <v>The creative learning environment</v>
      </c>
      <c r="D263" s="21">
        <v>1</v>
      </c>
      <c r="E263" s="21" t="s">
        <v>80</v>
      </c>
      <c r="F263" s="21"/>
      <c r="G263" s="17" t="str">
        <f t="shared" si="72"/>
        <v/>
      </c>
      <c r="H263" s="22"/>
      <c r="I263" s="23"/>
      <c r="J263" s="23"/>
      <c r="K263" s="17" t="s">
        <v>185</v>
      </c>
      <c r="L263" s="17" t="str">
        <f t="shared" si="73"/>
        <v>Creative skills development</v>
      </c>
      <c r="M263" s="17" t="str">
        <f t="shared" si="74"/>
        <v>Creative skills development</v>
      </c>
      <c r="N263" s="17" t="str">
        <f t="shared" si="75"/>
        <v>Creative skills development</v>
      </c>
      <c r="O263" s="17" t="str">
        <f t="shared" si="76"/>
        <v>Creative skills development</v>
      </c>
      <c r="P263" s="17" t="str">
        <f t="shared" si="77"/>
        <v>Creative skills development</v>
      </c>
      <c r="Q263" s="17" t="str">
        <f t="shared" si="78"/>
        <v>Creative skills development</v>
      </c>
      <c r="R263" s="17" t="str">
        <f t="shared" si="79"/>
        <v>Creative skills development</v>
      </c>
      <c r="S263" s="17" t="str">
        <f t="shared" si="80"/>
        <v>Creative skills development</v>
      </c>
      <c r="T263" s="23"/>
      <c r="U263" s="17"/>
      <c r="V263" s="17"/>
      <c r="W263" s="18" t="str">
        <f t="shared" si="81"/>
        <v>&lt;concept id="1256" label="The creative learning environment - goal&amp;#xa;Creative skills development&amp;#xa;1256"/&gt;</v>
      </c>
      <c r="X263" s="18" t="str">
        <f t="shared" ref="X263:X326" ca="1" si="90">"&lt;concept-appearance id="""&amp;A263&amp;""" x="""&amp;Y263&amp;""" y="""&amp;Z263&amp;""" stylesheet-id="""&amp;E263&amp;""" background-color="""&amp;AD263&amp;""" /&gt;"</f>
        <v>&lt;concept-appearance id="1256" x="8139" y="2294" stylesheet-id="goal" background-color="207, 226, 243,255" /&gt;</v>
      </c>
      <c r="Y263" s="18">
        <f t="shared" ca="1" si="82"/>
        <v>8139</v>
      </c>
      <c r="Z263" s="18">
        <f t="shared" ca="1" si="83"/>
        <v>2294</v>
      </c>
      <c r="AA263" s="18">
        <f t="shared" ref="AA263:AA326" si="91">IF(E263="group",6,IF(E263="goal-brainstorm",5,IF(E263="goal",4,IF(E263="solution",3,IF(E263="technology",2,IF(E263="other-resource",1,0))))))</f>
        <v>4</v>
      </c>
      <c r="AB263" s="18">
        <f t="shared" si="84"/>
        <v>0</v>
      </c>
      <c r="AC263" s="18">
        <f t="shared" ref="AC263:AC326" si="92">IF(E263="connection",F263,B263)</f>
        <v>4</v>
      </c>
      <c r="AD263" s="18" t="str">
        <f t="shared" si="85"/>
        <v>207, 226, 243,255</v>
      </c>
      <c r="AE263" s="18" t="str">
        <f t="shared" si="86"/>
        <v/>
      </c>
      <c r="AF263" s="18" t="str">
        <f t="shared" si="87"/>
        <v/>
      </c>
      <c r="AG263" s="18" t="str">
        <f t="shared" si="88"/>
        <v/>
      </c>
    </row>
    <row r="264" spans="1:33">
      <c r="A264" s="1" t="s">
        <v>184</v>
      </c>
      <c r="B264" s="21">
        <v>4</v>
      </c>
      <c r="C264" s="17" t="str">
        <f t="shared" si="89"/>
        <v>The creative learning environment</v>
      </c>
      <c r="D264" s="21">
        <v>2</v>
      </c>
      <c r="E264" s="21" t="s">
        <v>317</v>
      </c>
      <c r="F264" s="21">
        <v>1</v>
      </c>
      <c r="G264" s="17" t="str">
        <f t="shared" ref="G264:G327" si="93">IF(E264="connection",IF((F264=1),"Assessment",IF((F264=2),"Stakeholder Engagement",IF((F264=3),"Learning to be a changemaker",IF((F264=4),"The creative learning environment",IF((F264=5),"The adaptive school","Floor"))))),"")</f>
        <v>Assessment</v>
      </c>
      <c r="H264" s="22" t="s">
        <v>186</v>
      </c>
      <c r="I264" s="23"/>
      <c r="J264" s="23"/>
      <c r="K264" s="17" t="s">
        <v>183</v>
      </c>
      <c r="L264" s="17" t="str">
        <f t="shared" ref="L264:L327" si="94">IFERROR(REPLACE(K264,SEARCH(" ",K264,$S$5),1,"&amp;#xa;"),K264)</f>
        <v>Assessing learning with multi-modal&amp;#xa;artefacts / methods</v>
      </c>
      <c r="M264" s="17" t="str">
        <f t="shared" ref="M264:M327" si="95">IFERROR(REPLACE(L264,SEARCH(" ",L264,2*S$5+4),1,"&amp;#xa;"),L264)</f>
        <v>Assessing learning with multi-modal&amp;#xa;artefacts / methods</v>
      </c>
      <c r="N264" s="17" t="str">
        <f t="shared" ref="N264:N327" si="96">IFERROR(REPLACE(M264,SEARCH(" ",M264,3*$S$5+8),1,"&amp;#xa;"),M264)</f>
        <v>Assessing learning with multi-modal&amp;#xa;artefacts / methods</v>
      </c>
      <c r="O264" s="17" t="str">
        <f t="shared" ref="O264:O327" si="97">IFERROR(REPLACE(N264,SEARCH(" ",N264,4*$S$5+12),1,"&amp;#xa;"),N264)</f>
        <v>Assessing learning with multi-modal&amp;#xa;artefacts / methods</v>
      </c>
      <c r="P264" s="17" t="str">
        <f t="shared" ref="P264:P327" si="98">IFERROR(REPLACE(O264,SEARCH(" ",O264,5*$S$5+16),1,"&amp;#xa;"),O264)</f>
        <v>Assessing learning with multi-modal&amp;#xa;artefacts / methods</v>
      </c>
      <c r="Q264" s="17" t="str">
        <f t="shared" ref="Q264:Q327" si="99">IFERROR(REPLACE(P264,SEARCH(" ",P264,6*$S$5+20),1,"&amp;#xa;"),P264)</f>
        <v>Assessing learning with multi-modal&amp;#xa;artefacts / methods</v>
      </c>
      <c r="R264" s="17" t="str">
        <f t="shared" ref="R264:R327" si="100">IFERROR(REPLACE(Q264,SEARCH(" ",Q264,7*$S$5+24),1,"&amp;#xa;"),Q264)</f>
        <v>Assessing learning with multi-modal&amp;#xa;artefacts / methods</v>
      </c>
      <c r="S264" s="17" t="str">
        <f t="shared" ref="S264:S327" si="101">IFERROR(REPLACE(R264,SEARCH(" ",R264,8*$S$5+28),1,"&amp;#xa;"),R264)</f>
        <v>Assessing learning with multi-modal&amp;#xa;artefacts / methods</v>
      </c>
      <c r="T264" s="23"/>
      <c r="U264" s="17"/>
      <c r="V264" s="17"/>
      <c r="W264" s="18" t="str">
        <f t="shared" ref="W264:W327" si="102">"&lt;concept id="""&amp;A264&amp;""" label="""&amp; C264 &amp; " - " &amp; E264 &amp; IF(E264="connection", " from " &amp; G264,"") &amp; "&amp;#xa;" &amp; S264 &amp; "&amp;#xa;"&amp; A264&amp;"""/&gt;"</f>
        <v>&lt;concept id="1257" label="The creative learning environment - connection from Assessment&amp;#xa;Assessing learning with multi-modal&amp;#xa;artefacts / methods&amp;#xa;1257"/&gt;</v>
      </c>
      <c r="X264" s="18" t="str">
        <f t="shared" ca="1" si="90"/>
        <v>&lt;concept-appearance id="1257" x="8245" y="2417" stylesheet-id="connection" background-color="252, 229, 205,255" /&gt;</v>
      </c>
      <c r="Y264" s="18">
        <f t="shared" ref="Y264:Y327" ca="1" si="103">IF(E264="connection",VLOOKUP(H264&amp;"",A$7:Y$358,25, FALSE)+64+RANDBETWEEN(0,64), IF(AB264=0,4*$Y$5+RANDBETWEEN(0,$Y$5),AB264*$Y$5+RANDBETWEEN(0.1*$Y$5,0.9*$Y$5)))</f>
        <v>8245</v>
      </c>
      <c r="Z264" s="18">
        <f t="shared" ref="Z264:Z327" ca="1" si="104">IF(E264="connection",VLOOKUP(H264&amp;"",A$7:Z$358,26, FALSE)+64+RANDBETWEEN(0,64), IF((T264&amp;E264="goal"),2*$Z$5+RANDBETWEEN(0.1*$Z$5, 0.3*$Z$5),7*$Z$5-(AA264*$Z$5+RANDBETWEEN(0.1*$Z$5, 0.9*$Z$5))))</f>
        <v>2417</v>
      </c>
      <c r="AA264" s="18">
        <f t="shared" si="91"/>
        <v>0</v>
      </c>
      <c r="AB264" s="18">
        <f t="shared" ref="AB264:AB327" si="105">IF(T264="near",1,IF(T264="medium",2,IF(T264="long",3,0)))</f>
        <v>0</v>
      </c>
      <c r="AC264" s="18">
        <f t="shared" si="92"/>
        <v>1</v>
      </c>
      <c r="AD264" s="18" t="str">
        <f t="shared" ref="AD264:AD327" si="106">IF(AC264=1,$AD$1,IF(AC264=2,$AD$2,IF(AC264=3,$AD$3,IF(AC264=4,$AD$4,IF(AC264=5,$AD$5,"255, 255, 255, 255")))))</f>
        <v>252, 229, 205,255</v>
      </c>
      <c r="AE264" s="18" t="str">
        <f t="shared" ref="AE264:AE327" si="107">IF(H264&lt;&gt;"","&lt;connection id=""link-1-" &amp; $A264 &amp; """ from-id=""" &amp; $A264 &amp; """ to-id=""" &amp; H264 &amp; """/&gt;","")</f>
        <v>&lt;connection id="link-1-1257" from-id="1257" to-id="1256"/&gt;</v>
      </c>
      <c r="AF264" s="18" t="str">
        <f t="shared" ref="AF264:AF327" si="108">IF(I264&lt;&gt;"","&lt;connection id=""link-2-" &amp; $A264 &amp; """ from-id=""" &amp; $A264 &amp; """ to-id=""" &amp; I264 &amp; """/&gt;","")</f>
        <v/>
      </c>
      <c r="AG264" s="18" t="str">
        <f t="shared" ref="AG264:AG327" si="109">IF(J264&lt;&gt;"","&lt;connection id=""link-3-" &amp; $A264 &amp; """ from-id=""" &amp; $A264 &amp; """ to-id=""" &amp; J264 &amp; """/&gt;","")</f>
        <v/>
      </c>
    </row>
    <row r="265" spans="1:33">
      <c r="A265" s="1" t="s">
        <v>182</v>
      </c>
      <c r="B265" s="21">
        <v>4</v>
      </c>
      <c r="C265" s="17" t="str">
        <f t="shared" si="89"/>
        <v>The creative learning environment</v>
      </c>
      <c r="D265" s="21">
        <v>2</v>
      </c>
      <c r="E265" s="21" t="s">
        <v>49</v>
      </c>
      <c r="F265" s="21"/>
      <c r="G265" s="17" t="str">
        <f t="shared" si="93"/>
        <v/>
      </c>
      <c r="H265" s="22"/>
      <c r="I265" s="23"/>
      <c r="J265" s="23"/>
      <c r="K265" s="17" t="s">
        <v>181</v>
      </c>
      <c r="L265" s="17" t="str">
        <f t="shared" si="94"/>
        <v>0. More TEL - better infrastructure&amp;#xa;and connectivity, access to personal tools and devices for all students</v>
      </c>
      <c r="M265" s="17" t="str">
        <f t="shared" si="95"/>
        <v>0. More TEL - better infrastructure&amp;#xa;and connectivity, access to&amp;#xa;personal tools and devices for all students</v>
      </c>
      <c r="N265" s="17" t="str">
        <f t="shared" si="96"/>
        <v>0. More TEL - better infrastructure&amp;#xa;and connectivity, access to&amp;#xa;personal tools and devices for all&amp;#xa;students</v>
      </c>
      <c r="O265" s="17" t="str">
        <f t="shared" si="97"/>
        <v>0. More TEL - better infrastructure&amp;#xa;and connectivity, access to&amp;#xa;personal tools and devices for all&amp;#xa;students</v>
      </c>
      <c r="P265" s="17" t="str">
        <f t="shared" si="98"/>
        <v>0. More TEL - better infrastructure&amp;#xa;and connectivity, access to&amp;#xa;personal tools and devices for all&amp;#xa;students</v>
      </c>
      <c r="Q265" s="17" t="str">
        <f t="shared" si="99"/>
        <v>0. More TEL - better infrastructure&amp;#xa;and connectivity, access to&amp;#xa;personal tools and devices for all&amp;#xa;students</v>
      </c>
      <c r="R265" s="17" t="str">
        <f t="shared" si="100"/>
        <v>0. More TEL - better infrastructure&amp;#xa;and connectivity, access to&amp;#xa;personal tools and devices for all&amp;#xa;students</v>
      </c>
      <c r="S265" s="17" t="str">
        <f t="shared" si="101"/>
        <v>0. More TEL - better infrastructure&amp;#xa;and connectivity, access to&amp;#xa;personal tools and devices for all&amp;#xa;students</v>
      </c>
      <c r="T265" s="23" t="s">
        <v>4</v>
      </c>
      <c r="U265" s="17"/>
      <c r="V265" s="17"/>
      <c r="W265" s="18" t="str">
        <f t="shared" si="102"/>
        <v>&lt;concept id="1258" label="The creative learning environment - solution&amp;#xa;0. More TEL - better infrastructure&amp;#xa;and connectivity, access to&amp;#xa;personal tools and devices for all&amp;#xa;students&amp;#xa;1258"/&gt;</v>
      </c>
      <c r="X265" s="18" t="str">
        <f t="shared" ca="1" si="90"/>
        <v>&lt;concept-appearance id="1258" x="3316" y="3388" stylesheet-id="solution" background-color="207, 226, 243,255" /&gt;</v>
      </c>
      <c r="Y265" s="18">
        <f t="shared" ca="1" si="103"/>
        <v>3316</v>
      </c>
      <c r="Z265" s="18">
        <f t="shared" ca="1" si="104"/>
        <v>3388</v>
      </c>
      <c r="AA265" s="18">
        <f t="shared" si="91"/>
        <v>3</v>
      </c>
      <c r="AB265" s="18">
        <f t="shared" si="105"/>
        <v>1</v>
      </c>
      <c r="AC265" s="18">
        <f t="shared" si="92"/>
        <v>4</v>
      </c>
      <c r="AD265" s="18" t="str">
        <f t="shared" si="106"/>
        <v>207, 226, 243,255</v>
      </c>
      <c r="AE265" s="18" t="str">
        <f t="shared" si="107"/>
        <v/>
      </c>
      <c r="AF265" s="18" t="str">
        <f t="shared" si="108"/>
        <v/>
      </c>
      <c r="AG265" s="18" t="str">
        <f t="shared" si="109"/>
        <v/>
      </c>
    </row>
    <row r="266" spans="1:33">
      <c r="A266" s="1" t="s">
        <v>180</v>
      </c>
      <c r="B266" s="21">
        <v>4</v>
      </c>
      <c r="C266" s="17" t="str">
        <f t="shared" si="89"/>
        <v>The creative learning environment</v>
      </c>
      <c r="D266" s="21">
        <v>3</v>
      </c>
      <c r="E266" s="21" t="s">
        <v>317</v>
      </c>
      <c r="F266" s="21">
        <v>3</v>
      </c>
      <c r="G266" s="17" t="str">
        <f t="shared" si="93"/>
        <v>Learning to be a changemaker</v>
      </c>
      <c r="H266" s="22">
        <v>1258</v>
      </c>
      <c r="I266" s="23"/>
      <c r="J266" s="23"/>
      <c r="K266" s="17" t="s">
        <v>152</v>
      </c>
      <c r="L266" s="17" t="str">
        <f t="shared" si="94"/>
        <v>Collaboration and innovation platforms</v>
      </c>
      <c r="M266" s="17" t="str">
        <f t="shared" si="95"/>
        <v>Collaboration and innovation platforms</v>
      </c>
      <c r="N266" s="17" t="str">
        <f t="shared" si="96"/>
        <v>Collaboration and innovation platforms</v>
      </c>
      <c r="O266" s="17" t="str">
        <f t="shared" si="97"/>
        <v>Collaboration and innovation platforms</v>
      </c>
      <c r="P266" s="17" t="str">
        <f t="shared" si="98"/>
        <v>Collaboration and innovation platforms</v>
      </c>
      <c r="Q266" s="17" t="str">
        <f t="shared" si="99"/>
        <v>Collaboration and innovation platforms</v>
      </c>
      <c r="R266" s="17" t="str">
        <f t="shared" si="100"/>
        <v>Collaboration and innovation platforms</v>
      </c>
      <c r="S266" s="17" t="str">
        <f t="shared" si="101"/>
        <v>Collaboration and innovation platforms</v>
      </c>
      <c r="T266" s="23"/>
      <c r="U266" s="17"/>
      <c r="V266" s="17"/>
      <c r="W266" s="18" t="str">
        <f t="shared" si="102"/>
        <v>&lt;concept id="1259" label="The creative learning environment - connection from Learning to be a changemaker&amp;#xa;Collaboration and innovation platforms&amp;#xa;1259"/&gt;</v>
      </c>
      <c r="X266" s="18" t="str">
        <f t="shared" ca="1" si="90"/>
        <v>&lt;concept-appearance id="1259" x="3385" y="3477" stylesheet-id="connection" background-color="217, 234, 211,255" /&gt;</v>
      </c>
      <c r="Y266" s="18">
        <f t="shared" ca="1" si="103"/>
        <v>3385</v>
      </c>
      <c r="Z266" s="18">
        <f t="shared" ca="1" si="104"/>
        <v>3477</v>
      </c>
      <c r="AA266" s="18">
        <f t="shared" si="91"/>
        <v>0</v>
      </c>
      <c r="AB266" s="18">
        <f t="shared" si="105"/>
        <v>0</v>
      </c>
      <c r="AC266" s="18">
        <f t="shared" si="92"/>
        <v>3</v>
      </c>
      <c r="AD266" s="18" t="str">
        <f t="shared" si="106"/>
        <v>217, 234, 211,255</v>
      </c>
      <c r="AE266" s="18" t="str">
        <f t="shared" si="107"/>
        <v>&lt;connection id="link-1-1259" from-id="1259" to-id="1258"/&gt;</v>
      </c>
      <c r="AF266" s="18" t="str">
        <f t="shared" si="108"/>
        <v/>
      </c>
      <c r="AG266" s="18" t="str">
        <f t="shared" si="109"/>
        <v/>
      </c>
    </row>
    <row r="267" spans="1:33">
      <c r="A267" s="1" t="s">
        <v>179</v>
      </c>
      <c r="B267" s="21">
        <v>4</v>
      </c>
      <c r="C267" s="17" t="str">
        <f t="shared" si="89"/>
        <v>The creative learning environment</v>
      </c>
      <c r="D267" s="21">
        <v>2</v>
      </c>
      <c r="E267" s="21" t="s">
        <v>49</v>
      </c>
      <c r="F267" s="21"/>
      <c r="G267" s="17" t="str">
        <f t="shared" si="93"/>
        <v/>
      </c>
      <c r="H267" s="22"/>
      <c r="I267" s="23"/>
      <c r="J267" s="23"/>
      <c r="K267" s="17" t="s">
        <v>178</v>
      </c>
      <c r="L267" s="17" t="str">
        <f t="shared" si="94"/>
        <v>1.Open-ended games, design spaces&amp;#xa;(like Simcity etc)</v>
      </c>
      <c r="M267" s="17" t="str">
        <f t="shared" si="95"/>
        <v>1.Open-ended games, design spaces&amp;#xa;(like Simcity etc)</v>
      </c>
      <c r="N267" s="17" t="str">
        <f t="shared" si="96"/>
        <v>1.Open-ended games, design spaces&amp;#xa;(like Simcity etc)</v>
      </c>
      <c r="O267" s="17" t="str">
        <f t="shared" si="97"/>
        <v>1.Open-ended games, design spaces&amp;#xa;(like Simcity etc)</v>
      </c>
      <c r="P267" s="17" t="str">
        <f t="shared" si="98"/>
        <v>1.Open-ended games, design spaces&amp;#xa;(like Simcity etc)</v>
      </c>
      <c r="Q267" s="17" t="str">
        <f t="shared" si="99"/>
        <v>1.Open-ended games, design spaces&amp;#xa;(like Simcity etc)</v>
      </c>
      <c r="R267" s="17" t="str">
        <f t="shared" si="100"/>
        <v>1.Open-ended games, design spaces&amp;#xa;(like Simcity etc)</v>
      </c>
      <c r="S267" s="17" t="str">
        <f t="shared" si="101"/>
        <v>1.Open-ended games, design spaces&amp;#xa;(like Simcity etc)</v>
      </c>
      <c r="T267" s="23" t="s">
        <v>4</v>
      </c>
      <c r="U267" s="17"/>
      <c r="V267" s="17"/>
      <c r="W267" s="18" t="str">
        <f t="shared" si="102"/>
        <v>&lt;concept id="1260" label="The creative learning environment - solution&amp;#xa;1.Open-ended games, design spaces&amp;#xa;(like Simcity etc)&amp;#xa;1260"/&gt;</v>
      </c>
      <c r="X267" s="18" t="str">
        <f t="shared" ca="1" si="90"/>
        <v>&lt;concept-appearance id="1260" x="2424" y="3781" stylesheet-id="solution" background-color="207, 226, 243,255" /&gt;</v>
      </c>
      <c r="Y267" s="18">
        <f t="shared" ca="1" si="103"/>
        <v>2424</v>
      </c>
      <c r="Z267" s="18">
        <f t="shared" ca="1" si="104"/>
        <v>3781</v>
      </c>
      <c r="AA267" s="18">
        <f t="shared" si="91"/>
        <v>3</v>
      </c>
      <c r="AB267" s="18">
        <f t="shared" si="105"/>
        <v>1</v>
      </c>
      <c r="AC267" s="18">
        <f t="shared" si="92"/>
        <v>4</v>
      </c>
      <c r="AD267" s="18" t="str">
        <f t="shared" si="106"/>
        <v>207, 226, 243,255</v>
      </c>
      <c r="AE267" s="18" t="str">
        <f t="shared" si="107"/>
        <v/>
      </c>
      <c r="AF267" s="18" t="str">
        <f t="shared" si="108"/>
        <v/>
      </c>
      <c r="AG267" s="18" t="str">
        <f t="shared" si="109"/>
        <v/>
      </c>
    </row>
    <row r="268" spans="1:33">
      <c r="A268" s="1" t="s">
        <v>177</v>
      </c>
      <c r="B268" s="21">
        <v>4</v>
      </c>
      <c r="C268" s="17" t="str">
        <f t="shared" si="89"/>
        <v>The creative learning environment</v>
      </c>
      <c r="D268" s="21">
        <v>3</v>
      </c>
      <c r="E268" s="21" t="s">
        <v>317</v>
      </c>
      <c r="F268" s="21">
        <v>1</v>
      </c>
      <c r="G268" s="17" t="str">
        <f t="shared" si="93"/>
        <v>Assessment</v>
      </c>
      <c r="H268" s="22">
        <v>1260</v>
      </c>
      <c r="I268" s="23"/>
      <c r="J268" s="23"/>
      <c r="K268" s="17" t="s">
        <v>176</v>
      </c>
      <c r="L268" s="17" t="str">
        <f t="shared" si="94"/>
        <v>Open-endedness important but makes&amp;#xa;assement hard</v>
      </c>
      <c r="M268" s="17" t="str">
        <f t="shared" si="95"/>
        <v>Open-endedness important but makes&amp;#xa;assement hard</v>
      </c>
      <c r="N268" s="17" t="str">
        <f t="shared" si="96"/>
        <v>Open-endedness important but makes&amp;#xa;assement hard</v>
      </c>
      <c r="O268" s="17" t="str">
        <f t="shared" si="97"/>
        <v>Open-endedness important but makes&amp;#xa;assement hard</v>
      </c>
      <c r="P268" s="17" t="str">
        <f t="shared" si="98"/>
        <v>Open-endedness important but makes&amp;#xa;assement hard</v>
      </c>
      <c r="Q268" s="17" t="str">
        <f t="shared" si="99"/>
        <v>Open-endedness important but makes&amp;#xa;assement hard</v>
      </c>
      <c r="R268" s="17" t="str">
        <f t="shared" si="100"/>
        <v>Open-endedness important but makes&amp;#xa;assement hard</v>
      </c>
      <c r="S268" s="17" t="str">
        <f t="shared" si="101"/>
        <v>Open-endedness important but makes&amp;#xa;assement hard</v>
      </c>
      <c r="T268" s="23"/>
      <c r="U268" s="17"/>
      <c r="V268" s="17"/>
      <c r="W268" s="18" t="str">
        <f t="shared" si="102"/>
        <v>&lt;concept id="1261" label="The creative learning environment - connection from Assessment&amp;#xa;Open-endedness important but makes&amp;#xa;assement hard&amp;#xa;1261"/&gt;</v>
      </c>
      <c r="X268" s="18" t="str">
        <f t="shared" ca="1" si="90"/>
        <v>&lt;concept-appearance id="1261" x="2533" y="3897" stylesheet-id="connection" background-color="252, 229, 205,255" /&gt;</v>
      </c>
      <c r="Y268" s="18">
        <f t="shared" ca="1" si="103"/>
        <v>2533</v>
      </c>
      <c r="Z268" s="18">
        <f t="shared" ca="1" si="104"/>
        <v>3897</v>
      </c>
      <c r="AA268" s="18">
        <f t="shared" si="91"/>
        <v>0</v>
      </c>
      <c r="AB268" s="18">
        <f t="shared" si="105"/>
        <v>0</v>
      </c>
      <c r="AC268" s="18">
        <f t="shared" si="92"/>
        <v>1</v>
      </c>
      <c r="AD268" s="18" t="str">
        <f t="shared" si="106"/>
        <v>252, 229, 205,255</v>
      </c>
      <c r="AE268" s="18" t="str">
        <f t="shared" si="107"/>
        <v>&lt;connection id="link-1-1261" from-id="1261" to-id="1260"/&gt;</v>
      </c>
      <c r="AF268" s="18" t="str">
        <f t="shared" si="108"/>
        <v/>
      </c>
      <c r="AG268" s="18" t="str">
        <f t="shared" si="109"/>
        <v/>
      </c>
    </row>
    <row r="269" spans="1:33">
      <c r="A269" s="1" t="s">
        <v>175</v>
      </c>
      <c r="B269" s="21">
        <v>4</v>
      </c>
      <c r="C269" s="17" t="str">
        <f t="shared" si="89"/>
        <v>The creative learning environment</v>
      </c>
      <c r="D269" s="21">
        <v>3</v>
      </c>
      <c r="E269" s="21" t="s">
        <v>317</v>
      </c>
      <c r="F269" s="21">
        <v>5</v>
      </c>
      <c r="G269" s="17" t="str">
        <f t="shared" si="93"/>
        <v>The adaptive school</v>
      </c>
      <c r="H269" s="22">
        <v>1260</v>
      </c>
      <c r="I269" s="23"/>
      <c r="J269" s="23"/>
      <c r="K269" s="17" t="s">
        <v>174</v>
      </c>
      <c r="L269" s="17" t="str">
        <f t="shared" si="94"/>
        <v>Solution 4 - (Keeping learning paths&amp;#xa;open-ended)</v>
      </c>
      <c r="M269" s="17" t="str">
        <f t="shared" si="95"/>
        <v>Solution 4 - (Keeping learning paths&amp;#xa;open-ended)</v>
      </c>
      <c r="N269" s="17" t="str">
        <f t="shared" si="96"/>
        <v>Solution 4 - (Keeping learning paths&amp;#xa;open-ended)</v>
      </c>
      <c r="O269" s="17" t="str">
        <f t="shared" si="97"/>
        <v>Solution 4 - (Keeping learning paths&amp;#xa;open-ended)</v>
      </c>
      <c r="P269" s="17" t="str">
        <f t="shared" si="98"/>
        <v>Solution 4 - (Keeping learning paths&amp;#xa;open-ended)</v>
      </c>
      <c r="Q269" s="17" t="str">
        <f t="shared" si="99"/>
        <v>Solution 4 - (Keeping learning paths&amp;#xa;open-ended)</v>
      </c>
      <c r="R269" s="17" t="str">
        <f t="shared" si="100"/>
        <v>Solution 4 - (Keeping learning paths&amp;#xa;open-ended)</v>
      </c>
      <c r="S269" s="17" t="str">
        <f t="shared" si="101"/>
        <v>Solution 4 - (Keeping learning paths&amp;#xa;open-ended)</v>
      </c>
      <c r="T269" s="23"/>
      <c r="U269" s="17"/>
      <c r="V269" s="17"/>
      <c r="W269" s="18" t="str">
        <f t="shared" si="102"/>
        <v>&lt;concept id="1262" label="The creative learning environment - connection from The adaptive school&amp;#xa;Solution 4 - (Keeping learning paths&amp;#xa;open-ended)&amp;#xa;1262"/&gt;</v>
      </c>
      <c r="X269" s="18" t="str">
        <f t="shared" ca="1" si="90"/>
        <v>&lt;concept-appearance id="1262" x="2490" y="3888" stylesheet-id="connection" background-color="234, 209, 220,255" /&gt;</v>
      </c>
      <c r="Y269" s="18">
        <f t="shared" ca="1" si="103"/>
        <v>2490</v>
      </c>
      <c r="Z269" s="18">
        <f t="shared" ca="1" si="104"/>
        <v>3888</v>
      </c>
      <c r="AA269" s="18">
        <f t="shared" si="91"/>
        <v>0</v>
      </c>
      <c r="AB269" s="18">
        <f t="shared" si="105"/>
        <v>0</v>
      </c>
      <c r="AC269" s="18">
        <f t="shared" si="92"/>
        <v>5</v>
      </c>
      <c r="AD269" s="18" t="str">
        <f t="shared" si="106"/>
        <v>234, 209, 220,255</v>
      </c>
      <c r="AE269" s="18" t="str">
        <f t="shared" si="107"/>
        <v>&lt;connection id="link-1-1262" from-id="1262" to-id="1260"/&gt;</v>
      </c>
      <c r="AF269" s="18" t="str">
        <f t="shared" si="108"/>
        <v/>
      </c>
      <c r="AG269" s="18" t="str">
        <f t="shared" si="109"/>
        <v/>
      </c>
    </row>
    <row r="270" spans="1:33">
      <c r="A270" s="1" t="s">
        <v>173</v>
      </c>
      <c r="B270" s="21">
        <v>4</v>
      </c>
      <c r="C270" s="17" t="str">
        <f t="shared" si="89"/>
        <v>The creative learning environment</v>
      </c>
      <c r="D270" s="21">
        <v>2</v>
      </c>
      <c r="E270" s="21" t="s">
        <v>49</v>
      </c>
      <c r="F270" s="21"/>
      <c r="G270" s="17" t="str">
        <f t="shared" si="93"/>
        <v/>
      </c>
      <c r="H270" s="22"/>
      <c r="I270" s="23"/>
      <c r="J270" s="23"/>
      <c r="K270" s="17" t="s">
        <v>172</v>
      </c>
      <c r="L270" s="17" t="str">
        <f t="shared" si="94"/>
        <v>2. More access to more quantity&amp;#xa;and more quality of open digital tools and and open digital content (ODS and iTec for tools)</v>
      </c>
      <c r="M270" s="17" t="str">
        <f t="shared" si="95"/>
        <v>2. More access to more quantity&amp;#xa;and more quality of open digital&amp;#xa;tools and and open digital content (ODS and iTec for tools)</v>
      </c>
      <c r="N270" s="17" t="str">
        <f t="shared" si="96"/>
        <v>2. More access to more quantity&amp;#xa;and more quality of open digital&amp;#xa;tools and and open digital content&amp;#xa;(ODS and iTec for tools)</v>
      </c>
      <c r="O270" s="17" t="str">
        <f t="shared" si="97"/>
        <v>2. More access to more quantity&amp;#xa;and more quality of open digital&amp;#xa;tools and and open digital content&amp;#xa;(ODS and iTec for tools)</v>
      </c>
      <c r="P270" s="17" t="str">
        <f t="shared" si="98"/>
        <v>2. More access to more quantity&amp;#xa;and more quality of open digital&amp;#xa;tools and and open digital content&amp;#xa;(ODS and iTec for tools)</v>
      </c>
      <c r="Q270" s="17" t="str">
        <f t="shared" si="99"/>
        <v>2. More access to more quantity&amp;#xa;and more quality of open digital&amp;#xa;tools and and open digital content&amp;#xa;(ODS and iTec for tools)</v>
      </c>
      <c r="R270" s="17" t="str">
        <f t="shared" si="100"/>
        <v>2. More access to more quantity&amp;#xa;and more quality of open digital&amp;#xa;tools and and open digital content&amp;#xa;(ODS and iTec for tools)</v>
      </c>
      <c r="S270" s="17" t="str">
        <f t="shared" si="101"/>
        <v>2. More access to more quantity&amp;#xa;and more quality of open digital&amp;#xa;tools and and open digital content&amp;#xa;(ODS and iTec for tools)</v>
      </c>
      <c r="T270" s="23" t="s">
        <v>0</v>
      </c>
      <c r="U270" s="17"/>
      <c r="V270" s="17"/>
      <c r="W270" s="18" t="str">
        <f t="shared" si="102"/>
        <v>&lt;concept id="1263" label="The creative learning environment - solution&amp;#xa;2. More access to more quantity&amp;#xa;and more quality of open digital&amp;#xa;tools and and open digital content&amp;#xa;(ODS and iTec for tools)&amp;#xa;1263"/&gt;</v>
      </c>
      <c r="X270" s="18" t="str">
        <f t="shared" ca="1" si="90"/>
        <v>&lt;concept-appearance id="1263" x="5448" y="3875" stylesheet-id="solution" background-color="207, 226, 243,255" /&gt;</v>
      </c>
      <c r="Y270" s="18">
        <f t="shared" ca="1" si="103"/>
        <v>5448</v>
      </c>
      <c r="Z270" s="18">
        <f t="shared" ca="1" si="104"/>
        <v>3875</v>
      </c>
      <c r="AA270" s="18">
        <f t="shared" si="91"/>
        <v>3</v>
      </c>
      <c r="AB270" s="18">
        <f t="shared" si="105"/>
        <v>2</v>
      </c>
      <c r="AC270" s="18">
        <f t="shared" si="92"/>
        <v>4</v>
      </c>
      <c r="AD270" s="18" t="str">
        <f t="shared" si="106"/>
        <v>207, 226, 243,255</v>
      </c>
      <c r="AE270" s="18" t="str">
        <f t="shared" si="107"/>
        <v/>
      </c>
      <c r="AF270" s="18" t="str">
        <f t="shared" si="108"/>
        <v/>
      </c>
      <c r="AG270" s="18" t="str">
        <f t="shared" si="109"/>
        <v/>
      </c>
    </row>
    <row r="271" spans="1:33">
      <c r="A271" s="1" t="s">
        <v>171</v>
      </c>
      <c r="B271" s="21">
        <v>4</v>
      </c>
      <c r="C271" s="17" t="str">
        <f t="shared" si="89"/>
        <v>The creative learning environment</v>
      </c>
      <c r="D271" s="21">
        <v>3</v>
      </c>
      <c r="E271" s="21" t="s">
        <v>317</v>
      </c>
      <c r="F271" s="21">
        <v>5</v>
      </c>
      <c r="G271" s="17" t="str">
        <f t="shared" si="93"/>
        <v>The adaptive school</v>
      </c>
      <c r="H271" s="22">
        <v>1263</v>
      </c>
      <c r="I271" s="23"/>
      <c r="J271" s="23"/>
      <c r="K271" s="17" t="s">
        <v>170</v>
      </c>
      <c r="L271" s="17" t="str">
        <f t="shared" si="94"/>
        <v>Like our solution 7 Social equity&amp;#xa;and fairness</v>
      </c>
      <c r="M271" s="17" t="str">
        <f t="shared" si="95"/>
        <v>Like our solution 7 Social equity&amp;#xa;and fairness</v>
      </c>
      <c r="N271" s="17" t="str">
        <f t="shared" si="96"/>
        <v>Like our solution 7 Social equity&amp;#xa;and fairness</v>
      </c>
      <c r="O271" s="17" t="str">
        <f t="shared" si="97"/>
        <v>Like our solution 7 Social equity&amp;#xa;and fairness</v>
      </c>
      <c r="P271" s="17" t="str">
        <f t="shared" si="98"/>
        <v>Like our solution 7 Social equity&amp;#xa;and fairness</v>
      </c>
      <c r="Q271" s="17" t="str">
        <f t="shared" si="99"/>
        <v>Like our solution 7 Social equity&amp;#xa;and fairness</v>
      </c>
      <c r="R271" s="17" t="str">
        <f t="shared" si="100"/>
        <v>Like our solution 7 Social equity&amp;#xa;and fairness</v>
      </c>
      <c r="S271" s="17" t="str">
        <f t="shared" si="101"/>
        <v>Like our solution 7 Social equity&amp;#xa;and fairness</v>
      </c>
      <c r="T271" s="23"/>
      <c r="U271" s="17"/>
      <c r="V271" s="17"/>
      <c r="W271" s="18" t="str">
        <f t="shared" si="102"/>
        <v>&lt;concept id="1264" label="The creative learning environment - connection from The adaptive school&amp;#xa;Like our solution 7 Social equity&amp;#xa;and fairness&amp;#xa;1264"/&gt;</v>
      </c>
      <c r="X271" s="18" t="str">
        <f t="shared" ca="1" si="90"/>
        <v>&lt;concept-appearance id="1264" x="5536" y="3960" stylesheet-id="connection" background-color="234, 209, 220,255" /&gt;</v>
      </c>
      <c r="Y271" s="18">
        <f t="shared" ca="1" si="103"/>
        <v>5536</v>
      </c>
      <c r="Z271" s="18">
        <f t="shared" ca="1" si="104"/>
        <v>3960</v>
      </c>
      <c r="AA271" s="18">
        <f t="shared" si="91"/>
        <v>0</v>
      </c>
      <c r="AB271" s="18">
        <f t="shared" si="105"/>
        <v>0</v>
      </c>
      <c r="AC271" s="18">
        <f t="shared" si="92"/>
        <v>5</v>
      </c>
      <c r="AD271" s="18" t="str">
        <f t="shared" si="106"/>
        <v>234, 209, 220,255</v>
      </c>
      <c r="AE271" s="18" t="str">
        <f t="shared" si="107"/>
        <v>&lt;connection id="link-1-1264" from-id="1264" to-id="1263"/&gt;</v>
      </c>
      <c r="AF271" s="18" t="str">
        <f t="shared" si="108"/>
        <v/>
      </c>
      <c r="AG271" s="18" t="str">
        <f t="shared" si="109"/>
        <v/>
      </c>
    </row>
    <row r="272" spans="1:33">
      <c r="A272" s="1" t="s">
        <v>169</v>
      </c>
      <c r="B272" s="21">
        <v>4</v>
      </c>
      <c r="C272" s="17" t="str">
        <f t="shared" si="89"/>
        <v>The creative learning environment</v>
      </c>
      <c r="D272" s="21">
        <v>3</v>
      </c>
      <c r="E272" s="21" t="s">
        <v>317</v>
      </c>
      <c r="F272" s="21">
        <v>5</v>
      </c>
      <c r="G272" s="17" t="str">
        <f t="shared" si="93"/>
        <v>The adaptive school</v>
      </c>
      <c r="H272" s="22">
        <v>1263</v>
      </c>
      <c r="I272" s="23"/>
      <c r="J272" s="23"/>
      <c r="K272" s="17" t="s">
        <v>168</v>
      </c>
      <c r="L272" s="17" t="str">
        <f t="shared" si="94"/>
        <v>Like our solution 6 Holistic planning</v>
      </c>
      <c r="M272" s="17" t="str">
        <f t="shared" si="95"/>
        <v>Like our solution 6 Holistic planning</v>
      </c>
      <c r="N272" s="17" t="str">
        <f t="shared" si="96"/>
        <v>Like our solution 6 Holistic planning</v>
      </c>
      <c r="O272" s="17" t="str">
        <f t="shared" si="97"/>
        <v>Like our solution 6 Holistic planning</v>
      </c>
      <c r="P272" s="17" t="str">
        <f t="shared" si="98"/>
        <v>Like our solution 6 Holistic planning</v>
      </c>
      <c r="Q272" s="17" t="str">
        <f t="shared" si="99"/>
        <v>Like our solution 6 Holistic planning</v>
      </c>
      <c r="R272" s="17" t="str">
        <f t="shared" si="100"/>
        <v>Like our solution 6 Holistic planning</v>
      </c>
      <c r="S272" s="17" t="str">
        <f t="shared" si="101"/>
        <v>Like our solution 6 Holistic planning</v>
      </c>
      <c r="T272" s="23"/>
      <c r="U272" s="17"/>
      <c r="V272" s="17"/>
      <c r="W272" s="18" t="str">
        <f t="shared" si="102"/>
        <v>&lt;concept id="1265" label="The creative learning environment - connection from The adaptive school&amp;#xa;Like our solution 6 Holistic planning&amp;#xa;1265"/&gt;</v>
      </c>
      <c r="X272" s="18" t="str">
        <f t="shared" ca="1" si="90"/>
        <v>&lt;concept-appearance id="1265" x="5552" y="3951" stylesheet-id="connection" background-color="234, 209, 220,255" /&gt;</v>
      </c>
      <c r="Y272" s="18">
        <f t="shared" ca="1" si="103"/>
        <v>5552</v>
      </c>
      <c r="Z272" s="18">
        <f t="shared" ca="1" si="104"/>
        <v>3951</v>
      </c>
      <c r="AA272" s="18">
        <f t="shared" si="91"/>
        <v>0</v>
      </c>
      <c r="AB272" s="18">
        <f t="shared" si="105"/>
        <v>0</v>
      </c>
      <c r="AC272" s="18">
        <f t="shared" si="92"/>
        <v>5</v>
      </c>
      <c r="AD272" s="18" t="str">
        <f t="shared" si="106"/>
        <v>234, 209, 220,255</v>
      </c>
      <c r="AE272" s="18" t="str">
        <f t="shared" si="107"/>
        <v>&lt;connection id="link-1-1265" from-id="1265" to-id="1263"/&gt;</v>
      </c>
      <c r="AF272" s="18" t="str">
        <f t="shared" si="108"/>
        <v/>
      </c>
      <c r="AG272" s="18" t="str">
        <f t="shared" si="109"/>
        <v/>
      </c>
    </row>
    <row r="273" spans="1:33">
      <c r="A273" s="1" t="s">
        <v>167</v>
      </c>
      <c r="B273" s="21">
        <v>4</v>
      </c>
      <c r="C273" s="17" t="str">
        <f t="shared" si="89"/>
        <v>The creative learning environment</v>
      </c>
      <c r="D273" s="21">
        <v>2</v>
      </c>
      <c r="E273" s="21" t="s">
        <v>49</v>
      </c>
      <c r="F273" s="21"/>
      <c r="G273" s="17" t="str">
        <f t="shared" si="93"/>
        <v/>
      </c>
      <c r="H273" s="22"/>
      <c r="I273" s="23"/>
      <c r="J273" s="23"/>
      <c r="K273" s="17" t="s">
        <v>704</v>
      </c>
      <c r="L273" s="17" t="str">
        <f t="shared" si="94"/>
        <v>3. New school friendly secure and&amp;#xa;&amp;amp; managed web-based social network platforms</v>
      </c>
      <c r="M273" s="17" t="str">
        <f t="shared" si="95"/>
        <v>3. New school friendly secure and&amp;#xa;&amp;amp; managed web-based social&amp;#xa;network platforms</v>
      </c>
      <c r="N273" s="17" t="str">
        <f t="shared" si="96"/>
        <v>3. New school friendly secure and&amp;#xa;&amp;amp; managed web-based social&amp;#xa;network platforms</v>
      </c>
      <c r="O273" s="17" t="str">
        <f t="shared" si="97"/>
        <v>3. New school friendly secure and&amp;#xa;&amp;amp; managed web-based social&amp;#xa;network platforms</v>
      </c>
      <c r="P273" s="17" t="str">
        <f t="shared" si="98"/>
        <v>3. New school friendly secure and&amp;#xa;&amp;amp; managed web-based social&amp;#xa;network platforms</v>
      </c>
      <c r="Q273" s="17" t="str">
        <f t="shared" si="99"/>
        <v>3. New school friendly secure and&amp;#xa;&amp;amp; managed web-based social&amp;#xa;network platforms</v>
      </c>
      <c r="R273" s="17" t="str">
        <f t="shared" si="100"/>
        <v>3. New school friendly secure and&amp;#xa;&amp;amp; managed web-based social&amp;#xa;network platforms</v>
      </c>
      <c r="S273" s="17" t="str">
        <f t="shared" si="101"/>
        <v>3. New school friendly secure and&amp;#xa;&amp;amp; managed web-based social&amp;#xa;network platforms</v>
      </c>
      <c r="T273" s="23" t="s">
        <v>0</v>
      </c>
      <c r="U273" s="17"/>
      <c r="V273" s="17"/>
      <c r="W273" s="18" t="str">
        <f t="shared" si="102"/>
        <v>&lt;concept id="1266" label="The creative learning environment - solution&amp;#xa;3. New school friendly secure and&amp;#xa;&amp;amp; managed web-based social&amp;#xa;network platforms&amp;#xa;1266"/&gt;</v>
      </c>
      <c r="X273" s="18" t="str">
        <f t="shared" ca="1" si="90"/>
        <v>&lt;concept-appearance id="1266" x="5280" y="3133" stylesheet-id="solution" background-color="207, 226, 243,255" /&gt;</v>
      </c>
      <c r="Y273" s="18">
        <f t="shared" ca="1" si="103"/>
        <v>5280</v>
      </c>
      <c r="Z273" s="18">
        <f t="shared" ca="1" si="104"/>
        <v>3133</v>
      </c>
      <c r="AA273" s="18">
        <f t="shared" si="91"/>
        <v>3</v>
      </c>
      <c r="AB273" s="18">
        <f t="shared" si="105"/>
        <v>2</v>
      </c>
      <c r="AC273" s="18">
        <f t="shared" si="92"/>
        <v>4</v>
      </c>
      <c r="AD273" s="18" t="str">
        <f t="shared" si="106"/>
        <v>207, 226, 243,255</v>
      </c>
      <c r="AE273" s="18" t="str">
        <f t="shared" si="107"/>
        <v/>
      </c>
      <c r="AF273" s="18" t="str">
        <f t="shared" si="108"/>
        <v/>
      </c>
      <c r="AG273" s="18" t="str">
        <f t="shared" si="109"/>
        <v/>
      </c>
    </row>
    <row r="274" spans="1:33">
      <c r="A274" s="1" t="s">
        <v>166</v>
      </c>
      <c r="B274" s="21">
        <v>4</v>
      </c>
      <c r="C274" s="17" t="str">
        <f t="shared" si="89"/>
        <v>The creative learning environment</v>
      </c>
      <c r="D274" s="21">
        <v>3</v>
      </c>
      <c r="E274" s="21" t="s">
        <v>317</v>
      </c>
      <c r="F274" s="21">
        <v>3</v>
      </c>
      <c r="G274" s="17" t="str">
        <f t="shared" si="93"/>
        <v>Learning to be a changemaker</v>
      </c>
      <c r="H274" s="22">
        <v>1266</v>
      </c>
      <c r="I274" s="23"/>
      <c r="J274" s="23"/>
      <c r="K274" s="17" t="s">
        <v>165</v>
      </c>
      <c r="L274" s="17" t="str">
        <f t="shared" si="94"/>
        <v>Using social media to connect with&amp;#xa;the community</v>
      </c>
      <c r="M274" s="17" t="str">
        <f t="shared" si="95"/>
        <v>Using social media to connect with&amp;#xa;the community</v>
      </c>
      <c r="N274" s="17" t="str">
        <f t="shared" si="96"/>
        <v>Using social media to connect with&amp;#xa;the community</v>
      </c>
      <c r="O274" s="17" t="str">
        <f t="shared" si="97"/>
        <v>Using social media to connect with&amp;#xa;the community</v>
      </c>
      <c r="P274" s="17" t="str">
        <f t="shared" si="98"/>
        <v>Using social media to connect with&amp;#xa;the community</v>
      </c>
      <c r="Q274" s="17" t="str">
        <f t="shared" si="99"/>
        <v>Using social media to connect with&amp;#xa;the community</v>
      </c>
      <c r="R274" s="17" t="str">
        <f t="shared" si="100"/>
        <v>Using social media to connect with&amp;#xa;the community</v>
      </c>
      <c r="S274" s="17" t="str">
        <f t="shared" si="101"/>
        <v>Using social media to connect with&amp;#xa;the community</v>
      </c>
      <c r="T274" s="23"/>
      <c r="U274" s="17"/>
      <c r="V274" s="17"/>
      <c r="W274" s="18" t="str">
        <f t="shared" si="102"/>
        <v>&lt;concept id="1267" label="The creative learning environment - connection from Learning to be a changemaker&amp;#xa;Using social media to connect with&amp;#xa;the community&amp;#xa;1267"/&gt;</v>
      </c>
      <c r="X274" s="18" t="str">
        <f t="shared" ca="1" si="90"/>
        <v>&lt;concept-appearance id="1267" x="5372" y="3235" stylesheet-id="connection" background-color="217, 234, 211,255" /&gt;</v>
      </c>
      <c r="Y274" s="18">
        <f t="shared" ca="1" si="103"/>
        <v>5372</v>
      </c>
      <c r="Z274" s="18">
        <f t="shared" ca="1" si="104"/>
        <v>3235</v>
      </c>
      <c r="AA274" s="18">
        <f t="shared" si="91"/>
        <v>0</v>
      </c>
      <c r="AB274" s="18">
        <f t="shared" si="105"/>
        <v>0</v>
      </c>
      <c r="AC274" s="18">
        <f t="shared" si="92"/>
        <v>3</v>
      </c>
      <c r="AD274" s="18" t="str">
        <f t="shared" si="106"/>
        <v>217, 234, 211,255</v>
      </c>
      <c r="AE274" s="18" t="str">
        <f t="shared" si="107"/>
        <v>&lt;connection id="link-1-1267" from-id="1267" to-id="1266"/&gt;</v>
      </c>
      <c r="AF274" s="18" t="str">
        <f t="shared" si="108"/>
        <v/>
      </c>
      <c r="AG274" s="18" t="str">
        <f t="shared" si="109"/>
        <v/>
      </c>
    </row>
    <row r="275" spans="1:33">
      <c r="A275" s="1" t="s">
        <v>164</v>
      </c>
      <c r="B275" s="21">
        <v>4</v>
      </c>
      <c r="C275" s="17" t="str">
        <f t="shared" si="89"/>
        <v>The creative learning environment</v>
      </c>
      <c r="D275" s="21">
        <v>3</v>
      </c>
      <c r="E275" s="21" t="s">
        <v>317</v>
      </c>
      <c r="F275" s="21">
        <v>2</v>
      </c>
      <c r="G275" s="17" t="str">
        <f t="shared" si="93"/>
        <v>Stakeholder Engagement</v>
      </c>
      <c r="H275" s="22">
        <v>1266</v>
      </c>
      <c r="I275" s="23"/>
      <c r="J275" s="23"/>
      <c r="K275" s="17" t="s">
        <v>163</v>
      </c>
      <c r="L275" s="17" t="str">
        <f t="shared" si="94"/>
        <v>Share portfolio</v>
      </c>
      <c r="M275" s="17" t="str">
        <f t="shared" si="95"/>
        <v>Share portfolio</v>
      </c>
      <c r="N275" s="17" t="str">
        <f t="shared" si="96"/>
        <v>Share portfolio</v>
      </c>
      <c r="O275" s="17" t="str">
        <f t="shared" si="97"/>
        <v>Share portfolio</v>
      </c>
      <c r="P275" s="17" t="str">
        <f t="shared" si="98"/>
        <v>Share portfolio</v>
      </c>
      <c r="Q275" s="17" t="str">
        <f t="shared" si="99"/>
        <v>Share portfolio</v>
      </c>
      <c r="R275" s="17" t="str">
        <f t="shared" si="100"/>
        <v>Share portfolio</v>
      </c>
      <c r="S275" s="17" t="str">
        <f t="shared" si="101"/>
        <v>Share portfolio</v>
      </c>
      <c r="T275" s="23"/>
      <c r="U275" s="17"/>
      <c r="V275" s="17"/>
      <c r="W275" s="18" t="str">
        <f t="shared" si="102"/>
        <v>&lt;concept id="1268" label="The creative learning environment - connection from Stakeholder Engagement&amp;#xa;Share portfolio&amp;#xa;1268"/&gt;</v>
      </c>
      <c r="X275" s="18" t="str">
        <f t="shared" ca="1" si="90"/>
        <v>&lt;concept-appearance id="1268" x="5353" y="3229" stylesheet-id="connection" background-color="244, 204, 205,255" /&gt;</v>
      </c>
      <c r="Y275" s="18">
        <f t="shared" ca="1" si="103"/>
        <v>5353</v>
      </c>
      <c r="Z275" s="18">
        <f t="shared" ca="1" si="104"/>
        <v>3229</v>
      </c>
      <c r="AA275" s="18">
        <f t="shared" si="91"/>
        <v>0</v>
      </c>
      <c r="AB275" s="18">
        <f t="shared" si="105"/>
        <v>0</v>
      </c>
      <c r="AC275" s="18">
        <f t="shared" si="92"/>
        <v>2</v>
      </c>
      <c r="AD275" s="18" t="str">
        <f t="shared" si="106"/>
        <v>244, 204, 205,255</v>
      </c>
      <c r="AE275" s="18" t="str">
        <f t="shared" si="107"/>
        <v>&lt;connection id="link-1-1268" from-id="1268" to-id="1266"/&gt;</v>
      </c>
      <c r="AF275" s="18" t="str">
        <f t="shared" si="108"/>
        <v/>
      </c>
      <c r="AG275" s="18" t="str">
        <f t="shared" si="109"/>
        <v/>
      </c>
    </row>
    <row r="276" spans="1:33">
      <c r="A276" s="1" t="s">
        <v>162</v>
      </c>
      <c r="B276" s="21">
        <v>4</v>
      </c>
      <c r="C276" s="17" t="str">
        <f t="shared" si="89"/>
        <v>The creative learning environment</v>
      </c>
      <c r="D276" s="21">
        <v>3</v>
      </c>
      <c r="E276" s="21" t="s">
        <v>317</v>
      </c>
      <c r="F276" s="21">
        <v>2</v>
      </c>
      <c r="G276" s="17" t="str">
        <f t="shared" si="93"/>
        <v>Stakeholder Engagement</v>
      </c>
      <c r="H276" s="22">
        <v>1266</v>
      </c>
      <c r="I276" s="23"/>
      <c r="J276" s="23"/>
      <c r="K276" s="17" t="s">
        <v>71</v>
      </c>
      <c r="L276" s="17" t="str">
        <f t="shared" si="94"/>
        <v>Like solution 1 Curriculum Agile&amp;#xa;Roadmapping tool</v>
      </c>
      <c r="M276" s="17" t="str">
        <f t="shared" si="95"/>
        <v>Like solution 1 Curriculum Agile&amp;#xa;Roadmapping tool</v>
      </c>
      <c r="N276" s="17" t="str">
        <f t="shared" si="96"/>
        <v>Like solution 1 Curriculum Agile&amp;#xa;Roadmapping tool</v>
      </c>
      <c r="O276" s="17" t="str">
        <f t="shared" si="97"/>
        <v>Like solution 1 Curriculum Agile&amp;#xa;Roadmapping tool</v>
      </c>
      <c r="P276" s="17" t="str">
        <f t="shared" si="98"/>
        <v>Like solution 1 Curriculum Agile&amp;#xa;Roadmapping tool</v>
      </c>
      <c r="Q276" s="17" t="str">
        <f t="shared" si="99"/>
        <v>Like solution 1 Curriculum Agile&amp;#xa;Roadmapping tool</v>
      </c>
      <c r="R276" s="17" t="str">
        <f t="shared" si="100"/>
        <v>Like solution 1 Curriculum Agile&amp;#xa;Roadmapping tool</v>
      </c>
      <c r="S276" s="17" t="str">
        <f t="shared" si="101"/>
        <v>Like solution 1 Curriculum Agile&amp;#xa;Roadmapping tool</v>
      </c>
      <c r="T276" s="23"/>
      <c r="U276" s="17"/>
      <c r="V276" s="17"/>
      <c r="W276" s="18" t="str">
        <f t="shared" si="102"/>
        <v>&lt;concept id="1269" label="The creative learning environment - connection from Stakeholder Engagement&amp;#xa;Like solution 1 Curriculum Agile&amp;#xa;Roadmapping tool&amp;#xa;1269"/&gt;</v>
      </c>
      <c r="X276" s="18" t="str">
        <f t="shared" ca="1" si="90"/>
        <v>&lt;concept-appearance id="1269" x="5394" y="3197" stylesheet-id="connection" background-color="244, 204, 205,255" /&gt;</v>
      </c>
      <c r="Y276" s="18">
        <f t="shared" ca="1" si="103"/>
        <v>5394</v>
      </c>
      <c r="Z276" s="18">
        <f t="shared" ca="1" si="104"/>
        <v>3197</v>
      </c>
      <c r="AA276" s="18">
        <f t="shared" si="91"/>
        <v>0</v>
      </c>
      <c r="AB276" s="18">
        <f t="shared" si="105"/>
        <v>0</v>
      </c>
      <c r="AC276" s="18">
        <f t="shared" si="92"/>
        <v>2</v>
      </c>
      <c r="AD276" s="18" t="str">
        <f t="shared" si="106"/>
        <v>244, 204, 205,255</v>
      </c>
      <c r="AE276" s="18" t="str">
        <f t="shared" si="107"/>
        <v>&lt;connection id="link-1-1269" from-id="1269" to-id="1266"/&gt;</v>
      </c>
      <c r="AF276" s="18" t="str">
        <f t="shared" si="108"/>
        <v/>
      </c>
      <c r="AG276" s="18" t="str">
        <f t="shared" si="109"/>
        <v/>
      </c>
    </row>
    <row r="277" spans="1:33">
      <c r="A277" s="1" t="s">
        <v>161</v>
      </c>
      <c r="B277" s="21">
        <v>4</v>
      </c>
      <c r="C277" s="17" t="str">
        <f t="shared" si="89"/>
        <v>The creative learning environment</v>
      </c>
      <c r="D277" s="21">
        <v>2</v>
      </c>
      <c r="E277" s="21" t="s">
        <v>49</v>
      </c>
      <c r="F277" s="21"/>
      <c r="G277" s="17" t="str">
        <f t="shared" si="93"/>
        <v/>
      </c>
      <c r="H277" s="22"/>
      <c r="I277" s="23"/>
      <c r="J277" s="23"/>
      <c r="K277" s="17" t="s">
        <v>160</v>
      </c>
      <c r="L277" s="17" t="str">
        <f t="shared" si="94"/>
        <v>4. Learning to code - material (write&amp;#xa;computer programs)</v>
      </c>
      <c r="M277" s="17" t="str">
        <f t="shared" si="95"/>
        <v>4. Learning to code - material (write&amp;#xa;computer programs)</v>
      </c>
      <c r="N277" s="17" t="str">
        <f t="shared" si="96"/>
        <v>4. Learning to code - material (write&amp;#xa;computer programs)</v>
      </c>
      <c r="O277" s="17" t="str">
        <f t="shared" si="97"/>
        <v>4. Learning to code - material (write&amp;#xa;computer programs)</v>
      </c>
      <c r="P277" s="17" t="str">
        <f t="shared" si="98"/>
        <v>4. Learning to code - material (write&amp;#xa;computer programs)</v>
      </c>
      <c r="Q277" s="17" t="str">
        <f t="shared" si="99"/>
        <v>4. Learning to code - material (write&amp;#xa;computer programs)</v>
      </c>
      <c r="R277" s="17" t="str">
        <f t="shared" si="100"/>
        <v>4. Learning to code - material (write&amp;#xa;computer programs)</v>
      </c>
      <c r="S277" s="17" t="str">
        <f t="shared" si="101"/>
        <v>4. Learning to code - material (write&amp;#xa;computer programs)</v>
      </c>
      <c r="T277" s="23" t="s">
        <v>0</v>
      </c>
      <c r="U277" s="17"/>
      <c r="V277" s="17"/>
      <c r="W277" s="18" t="str">
        <f t="shared" si="102"/>
        <v>&lt;concept id="1270" label="The creative learning environment - solution&amp;#xa;4. Learning to code - material (write&amp;#xa;computer programs)&amp;#xa;1270"/&gt;</v>
      </c>
      <c r="X277" s="18" t="str">
        <f t="shared" ca="1" si="90"/>
        <v>&lt;concept-appearance id="1270" x="5056" y="3282" stylesheet-id="solution" background-color="207, 226, 243,255" /&gt;</v>
      </c>
      <c r="Y277" s="18">
        <f t="shared" ca="1" si="103"/>
        <v>5056</v>
      </c>
      <c r="Z277" s="18">
        <f t="shared" ca="1" si="104"/>
        <v>3282</v>
      </c>
      <c r="AA277" s="18">
        <f t="shared" si="91"/>
        <v>3</v>
      </c>
      <c r="AB277" s="18">
        <f t="shared" si="105"/>
        <v>2</v>
      </c>
      <c r="AC277" s="18">
        <f t="shared" si="92"/>
        <v>4</v>
      </c>
      <c r="AD277" s="18" t="str">
        <f t="shared" si="106"/>
        <v>207, 226, 243,255</v>
      </c>
      <c r="AE277" s="18" t="str">
        <f t="shared" si="107"/>
        <v/>
      </c>
      <c r="AF277" s="18" t="str">
        <f t="shared" si="108"/>
        <v/>
      </c>
      <c r="AG277" s="18" t="str">
        <f t="shared" si="109"/>
        <v/>
      </c>
    </row>
    <row r="278" spans="1:33">
      <c r="A278" s="1" t="s">
        <v>159</v>
      </c>
      <c r="B278" s="21">
        <v>4</v>
      </c>
      <c r="C278" s="17" t="str">
        <f t="shared" si="89"/>
        <v>The creative learning environment</v>
      </c>
      <c r="D278" s="21">
        <v>3</v>
      </c>
      <c r="E278" s="21" t="s">
        <v>317</v>
      </c>
      <c r="F278" s="21">
        <v>3</v>
      </c>
      <c r="G278" s="17" t="str">
        <f t="shared" si="93"/>
        <v>Learning to be a changemaker</v>
      </c>
      <c r="H278" s="22">
        <v>1270</v>
      </c>
      <c r="I278" s="23"/>
      <c r="J278" s="23"/>
      <c r="K278" s="17" t="s">
        <v>158</v>
      </c>
      <c r="L278" s="17" t="str">
        <f t="shared" si="94"/>
        <v>Problem/task based learning through&amp;#xa;collaboration with diverse groups</v>
      </c>
      <c r="M278" s="17" t="str">
        <f t="shared" si="95"/>
        <v>Problem/task based learning through&amp;#xa;collaboration with diverse groups</v>
      </c>
      <c r="N278" s="17" t="str">
        <f t="shared" si="96"/>
        <v>Problem/task based learning through&amp;#xa;collaboration with diverse groups</v>
      </c>
      <c r="O278" s="17" t="str">
        <f t="shared" si="97"/>
        <v>Problem/task based learning through&amp;#xa;collaboration with diverse groups</v>
      </c>
      <c r="P278" s="17" t="str">
        <f t="shared" si="98"/>
        <v>Problem/task based learning through&amp;#xa;collaboration with diverse groups</v>
      </c>
      <c r="Q278" s="17" t="str">
        <f t="shared" si="99"/>
        <v>Problem/task based learning through&amp;#xa;collaboration with diverse groups</v>
      </c>
      <c r="R278" s="17" t="str">
        <f t="shared" si="100"/>
        <v>Problem/task based learning through&amp;#xa;collaboration with diverse groups</v>
      </c>
      <c r="S278" s="17" t="str">
        <f t="shared" si="101"/>
        <v>Problem/task based learning through&amp;#xa;collaboration with diverse groups</v>
      </c>
      <c r="T278" s="23"/>
      <c r="U278" s="17"/>
      <c r="V278" s="17"/>
      <c r="W278" s="18" t="str">
        <f t="shared" si="102"/>
        <v>&lt;concept id="1271" label="The creative learning environment - connection from Learning to be a changemaker&amp;#xa;Problem/task based learning through&amp;#xa;collaboration with diverse groups&amp;#xa;1271"/&gt;</v>
      </c>
      <c r="X278" s="18" t="str">
        <f t="shared" ca="1" si="90"/>
        <v>&lt;concept-appearance id="1271" x="5150" y="3408" stylesheet-id="connection" background-color="217, 234, 211,255" /&gt;</v>
      </c>
      <c r="Y278" s="18">
        <f t="shared" ca="1" si="103"/>
        <v>5150</v>
      </c>
      <c r="Z278" s="18">
        <f t="shared" ca="1" si="104"/>
        <v>3408</v>
      </c>
      <c r="AA278" s="18">
        <f t="shared" si="91"/>
        <v>0</v>
      </c>
      <c r="AB278" s="18">
        <f t="shared" si="105"/>
        <v>0</v>
      </c>
      <c r="AC278" s="18">
        <f t="shared" si="92"/>
        <v>3</v>
      </c>
      <c r="AD278" s="18" t="str">
        <f t="shared" si="106"/>
        <v>217, 234, 211,255</v>
      </c>
      <c r="AE278" s="18" t="str">
        <f t="shared" si="107"/>
        <v>&lt;connection id="link-1-1271" from-id="1271" to-id="1270"/&gt;</v>
      </c>
      <c r="AF278" s="18" t="str">
        <f t="shared" si="108"/>
        <v/>
      </c>
      <c r="AG278" s="18" t="str">
        <f t="shared" si="109"/>
        <v/>
      </c>
    </row>
    <row r="279" spans="1:33">
      <c r="A279" s="1" t="s">
        <v>157</v>
      </c>
      <c r="B279" s="21">
        <v>4</v>
      </c>
      <c r="C279" s="17" t="str">
        <f t="shared" si="89"/>
        <v>The creative learning environment</v>
      </c>
      <c r="D279" s="21">
        <v>2</v>
      </c>
      <c r="E279" s="21" t="s">
        <v>49</v>
      </c>
      <c r="F279" s="21"/>
      <c r="G279" s="17" t="str">
        <f t="shared" si="93"/>
        <v/>
      </c>
      <c r="H279" s="22"/>
      <c r="I279" s="23"/>
      <c r="J279" s="23"/>
      <c r="K279" s="17" t="s">
        <v>156</v>
      </c>
      <c r="L279" s="17" t="str">
        <f t="shared" si="94"/>
        <v>5. Collaborative learning spaces&amp;#xa;and assessment of the collaboration</v>
      </c>
      <c r="M279" s="17" t="str">
        <f t="shared" si="95"/>
        <v>5. Collaborative learning spaces&amp;#xa;and assessment of the collaboration</v>
      </c>
      <c r="N279" s="17" t="str">
        <f t="shared" si="96"/>
        <v>5. Collaborative learning spaces&amp;#xa;and assessment of the collaboration</v>
      </c>
      <c r="O279" s="17" t="str">
        <f t="shared" si="97"/>
        <v>5. Collaborative learning spaces&amp;#xa;and assessment of the collaboration</v>
      </c>
      <c r="P279" s="17" t="str">
        <f t="shared" si="98"/>
        <v>5. Collaborative learning spaces&amp;#xa;and assessment of the collaboration</v>
      </c>
      <c r="Q279" s="17" t="str">
        <f t="shared" si="99"/>
        <v>5. Collaborative learning spaces&amp;#xa;and assessment of the collaboration</v>
      </c>
      <c r="R279" s="17" t="str">
        <f t="shared" si="100"/>
        <v>5. Collaborative learning spaces&amp;#xa;and assessment of the collaboration</v>
      </c>
      <c r="S279" s="17" t="str">
        <f t="shared" si="101"/>
        <v>5. Collaborative learning spaces&amp;#xa;and assessment of the collaboration</v>
      </c>
      <c r="T279" s="23" t="s">
        <v>13</v>
      </c>
      <c r="U279" s="17"/>
      <c r="V279" s="17"/>
      <c r="W279" s="18" t="str">
        <f t="shared" si="102"/>
        <v>&lt;concept id="1272" label="The creative learning environment - solution&amp;#xa;5. Collaborative learning spaces&amp;#xa;and assessment of the collaboration&amp;#xa;1272"/&gt;</v>
      </c>
      <c r="X279" s="18" t="str">
        <f t="shared" ca="1" si="90"/>
        <v>&lt;concept-appearance id="1272" x="7213" y="3316" stylesheet-id="solution" background-color="207, 226, 243,255" /&gt;</v>
      </c>
      <c r="Y279" s="18">
        <f t="shared" ca="1" si="103"/>
        <v>7213</v>
      </c>
      <c r="Z279" s="18">
        <f t="shared" ca="1" si="104"/>
        <v>3316</v>
      </c>
      <c r="AA279" s="18">
        <f t="shared" si="91"/>
        <v>3</v>
      </c>
      <c r="AB279" s="18">
        <f t="shared" si="105"/>
        <v>3</v>
      </c>
      <c r="AC279" s="18">
        <f t="shared" si="92"/>
        <v>4</v>
      </c>
      <c r="AD279" s="18" t="str">
        <f t="shared" si="106"/>
        <v>207, 226, 243,255</v>
      </c>
      <c r="AE279" s="18" t="str">
        <f t="shared" si="107"/>
        <v/>
      </c>
      <c r="AF279" s="18" t="str">
        <f t="shared" si="108"/>
        <v/>
      </c>
      <c r="AG279" s="18" t="str">
        <f t="shared" si="109"/>
        <v/>
      </c>
    </row>
    <row r="280" spans="1:33">
      <c r="A280" s="1" t="s">
        <v>155</v>
      </c>
      <c r="B280" s="21">
        <v>4</v>
      </c>
      <c r="C280" s="17" t="str">
        <f t="shared" si="89"/>
        <v>The creative learning environment</v>
      </c>
      <c r="D280" s="21">
        <v>3</v>
      </c>
      <c r="E280" s="21" t="s">
        <v>317</v>
      </c>
      <c r="F280" s="21">
        <v>1</v>
      </c>
      <c r="G280" s="17" t="str">
        <f t="shared" si="93"/>
        <v>Assessment</v>
      </c>
      <c r="H280" s="22">
        <v>1272</v>
      </c>
      <c r="I280" s="23"/>
      <c r="J280" s="23"/>
      <c r="K280" s="17" t="s">
        <v>154</v>
      </c>
      <c r="L280" s="17" t="str">
        <f t="shared" si="94"/>
        <v>There is lots of research on this&amp;#xa;already see e.g. CSCL 2011 conference Hong Kong</v>
      </c>
      <c r="M280" s="17" t="str">
        <f t="shared" si="95"/>
        <v>There is lots of research on this&amp;#xa;already see e.g. CSCL 2011 conference&amp;#xa;Hong Kong</v>
      </c>
      <c r="N280" s="17" t="str">
        <f t="shared" si="96"/>
        <v>There is lots of research on this&amp;#xa;already see e.g. CSCL 2011 conference&amp;#xa;Hong Kong</v>
      </c>
      <c r="O280" s="17" t="str">
        <f t="shared" si="97"/>
        <v>There is lots of research on this&amp;#xa;already see e.g. CSCL 2011 conference&amp;#xa;Hong Kong</v>
      </c>
      <c r="P280" s="17" t="str">
        <f t="shared" si="98"/>
        <v>There is lots of research on this&amp;#xa;already see e.g. CSCL 2011 conference&amp;#xa;Hong Kong</v>
      </c>
      <c r="Q280" s="17" t="str">
        <f t="shared" si="99"/>
        <v>There is lots of research on this&amp;#xa;already see e.g. CSCL 2011 conference&amp;#xa;Hong Kong</v>
      </c>
      <c r="R280" s="17" t="str">
        <f t="shared" si="100"/>
        <v>There is lots of research on this&amp;#xa;already see e.g. CSCL 2011 conference&amp;#xa;Hong Kong</v>
      </c>
      <c r="S280" s="17" t="str">
        <f t="shared" si="101"/>
        <v>There is lots of research on this&amp;#xa;already see e.g. CSCL 2011 conference&amp;#xa;Hong Kong</v>
      </c>
      <c r="T280" s="23"/>
      <c r="U280" s="17"/>
      <c r="V280" s="17"/>
      <c r="W280" s="18" t="str">
        <f t="shared" si="102"/>
        <v>&lt;concept id="1273" label="The creative learning environment - connection from Assessment&amp;#xa;There is lots of research on this&amp;#xa;already see e.g. CSCL 2011 conference&amp;#xa;Hong Kong&amp;#xa;1273"/&gt;</v>
      </c>
      <c r="X280" s="18" t="str">
        <f t="shared" ca="1" si="90"/>
        <v>&lt;concept-appearance id="1273" x="7323" y="3385" stylesheet-id="connection" background-color="252, 229, 205,255" /&gt;</v>
      </c>
      <c r="Y280" s="18">
        <f t="shared" ca="1" si="103"/>
        <v>7323</v>
      </c>
      <c r="Z280" s="18">
        <f t="shared" ca="1" si="104"/>
        <v>3385</v>
      </c>
      <c r="AA280" s="18">
        <f t="shared" si="91"/>
        <v>0</v>
      </c>
      <c r="AB280" s="18">
        <f t="shared" si="105"/>
        <v>0</v>
      </c>
      <c r="AC280" s="18">
        <f t="shared" si="92"/>
        <v>1</v>
      </c>
      <c r="AD280" s="18" t="str">
        <f t="shared" si="106"/>
        <v>252, 229, 205,255</v>
      </c>
      <c r="AE280" s="18" t="str">
        <f t="shared" si="107"/>
        <v>&lt;connection id="link-1-1273" from-id="1273" to-id="1272"/&gt;</v>
      </c>
      <c r="AF280" s="18" t="str">
        <f t="shared" si="108"/>
        <v/>
      </c>
      <c r="AG280" s="18" t="str">
        <f t="shared" si="109"/>
        <v/>
      </c>
    </row>
    <row r="281" spans="1:33">
      <c r="A281" s="1" t="s">
        <v>153</v>
      </c>
      <c r="B281" s="21">
        <v>4</v>
      </c>
      <c r="C281" s="17" t="str">
        <f t="shared" si="89"/>
        <v>The creative learning environment</v>
      </c>
      <c r="D281" s="21">
        <v>3</v>
      </c>
      <c r="E281" s="21" t="s">
        <v>317</v>
      </c>
      <c r="F281" s="21">
        <v>3</v>
      </c>
      <c r="G281" s="17" t="str">
        <f t="shared" si="93"/>
        <v>Learning to be a changemaker</v>
      </c>
      <c r="H281" s="22">
        <v>1272</v>
      </c>
      <c r="I281" s="23"/>
      <c r="J281" s="23"/>
      <c r="K281" s="17" t="s">
        <v>152</v>
      </c>
      <c r="L281" s="17" t="str">
        <f t="shared" si="94"/>
        <v>Collaboration and innovation platforms</v>
      </c>
      <c r="M281" s="17" t="str">
        <f t="shared" si="95"/>
        <v>Collaboration and innovation platforms</v>
      </c>
      <c r="N281" s="17" t="str">
        <f t="shared" si="96"/>
        <v>Collaboration and innovation platforms</v>
      </c>
      <c r="O281" s="17" t="str">
        <f t="shared" si="97"/>
        <v>Collaboration and innovation platforms</v>
      </c>
      <c r="P281" s="17" t="str">
        <f t="shared" si="98"/>
        <v>Collaboration and innovation platforms</v>
      </c>
      <c r="Q281" s="17" t="str">
        <f t="shared" si="99"/>
        <v>Collaboration and innovation platforms</v>
      </c>
      <c r="R281" s="17" t="str">
        <f t="shared" si="100"/>
        <v>Collaboration and innovation platforms</v>
      </c>
      <c r="S281" s="17" t="str">
        <f t="shared" si="101"/>
        <v>Collaboration and innovation platforms</v>
      </c>
      <c r="T281" s="23"/>
      <c r="U281" s="17"/>
      <c r="V281" s="17"/>
      <c r="W281" s="18" t="str">
        <f t="shared" si="102"/>
        <v>&lt;concept id="1274" label="The creative learning environment - connection from Learning to be a changemaker&amp;#xa;Collaboration and innovation platforms&amp;#xa;1274"/&gt;</v>
      </c>
      <c r="X281" s="18" t="str">
        <f t="shared" ca="1" si="90"/>
        <v>&lt;concept-appearance id="1274" x="7287" y="3430" stylesheet-id="connection" background-color="217, 234, 211,255" /&gt;</v>
      </c>
      <c r="Y281" s="18">
        <f t="shared" ca="1" si="103"/>
        <v>7287</v>
      </c>
      <c r="Z281" s="18">
        <f t="shared" ca="1" si="104"/>
        <v>3430</v>
      </c>
      <c r="AA281" s="18">
        <f t="shared" si="91"/>
        <v>0</v>
      </c>
      <c r="AB281" s="18">
        <f t="shared" si="105"/>
        <v>0</v>
      </c>
      <c r="AC281" s="18">
        <f t="shared" si="92"/>
        <v>3</v>
      </c>
      <c r="AD281" s="18" t="str">
        <f t="shared" si="106"/>
        <v>217, 234, 211,255</v>
      </c>
      <c r="AE281" s="18" t="str">
        <f t="shared" si="107"/>
        <v>&lt;connection id="link-1-1274" from-id="1274" to-id="1272"/&gt;</v>
      </c>
      <c r="AF281" s="18" t="str">
        <f t="shared" si="108"/>
        <v/>
      </c>
      <c r="AG281" s="18" t="str">
        <f t="shared" si="109"/>
        <v/>
      </c>
    </row>
    <row r="282" spans="1:33">
      <c r="A282" s="1" t="s">
        <v>151</v>
      </c>
      <c r="B282" s="21">
        <v>4</v>
      </c>
      <c r="C282" s="17" t="str">
        <f t="shared" si="89"/>
        <v>The creative learning environment</v>
      </c>
      <c r="D282" s="21">
        <v>2</v>
      </c>
      <c r="E282" s="21" t="s">
        <v>49</v>
      </c>
      <c r="F282" s="21"/>
      <c r="G282" s="17" t="str">
        <f t="shared" si="93"/>
        <v/>
      </c>
      <c r="H282" s="22"/>
      <c r="I282" s="23"/>
      <c r="J282" s="23"/>
      <c r="K282" s="17" t="s">
        <v>150</v>
      </c>
      <c r="L282" s="17" t="str">
        <f t="shared" si="94"/>
        <v>6. Individual learning goals and&amp;#xa;interest management system. A system that allows individual pupils to state their own learning goals and interests, e.g. I want to learn electronics to build a robot, I am interested in acting</v>
      </c>
      <c r="M282" s="17" t="str">
        <f t="shared" si="95"/>
        <v>6. Individual learning goals and&amp;#xa;interest management system. A system&amp;#xa;that allows individual pupils to state their own learning goals and interests, e.g. I want to learn electronics to build a robot, I am interested in acting</v>
      </c>
      <c r="N282" s="17" t="str">
        <f t="shared" si="96"/>
        <v>6. Individual learning goals and&amp;#xa;interest management system. A system&amp;#xa;that allows individual pupils&amp;#xa;to state their own learning goals and interests, e.g. I want to learn electronics to build a robot, I am interested in acting</v>
      </c>
      <c r="O282" s="17" t="str">
        <f t="shared" si="97"/>
        <v>6. Individual learning goals and&amp;#xa;interest management system. A system&amp;#xa;that allows individual pupils&amp;#xa;to state their own learning&amp;#xa;goals and interests, e.g. I want to learn electronics to build a robot, I am interested in acting</v>
      </c>
      <c r="P282" s="17" t="str">
        <f t="shared" si="98"/>
        <v>6. Individual learning goals and&amp;#xa;interest management system. A system&amp;#xa;that allows individual pupils&amp;#xa;to state their own learning&amp;#xa;goals and interests, e.g. I want&amp;#xa;to learn electronics to build a robot, I am interested in acting</v>
      </c>
      <c r="Q282" s="17" t="str">
        <f t="shared" si="99"/>
        <v>6. Individual learning goals and&amp;#xa;interest management system. A system&amp;#xa;that allows individual pupils&amp;#xa;to state their own learning&amp;#xa;goals and interests, e.g. I want&amp;#xa;to learn electronics to build a&amp;#xa;robot, I am interested in acting</v>
      </c>
      <c r="R282" s="17" t="str">
        <f t="shared" si="100"/>
        <v>6. Individual learning goals and&amp;#xa;interest management system. A system&amp;#xa;that allows individual pupils&amp;#xa;to state their own learning&amp;#xa;goals and interests, e.g. I want&amp;#xa;to learn electronics to build a&amp;#xa;robot, I am interested in acting</v>
      </c>
      <c r="S282" s="17" t="str">
        <f t="shared" si="101"/>
        <v>6. Individual learning goals and&amp;#xa;interest management system. A system&amp;#xa;that allows individual pupils&amp;#xa;to state their own learning&amp;#xa;goals and interests, e.g. I want&amp;#xa;to learn electronics to build a&amp;#xa;robot, I am interested in acting</v>
      </c>
      <c r="T282" s="23" t="s">
        <v>13</v>
      </c>
      <c r="U282" s="17"/>
      <c r="V282" s="17"/>
      <c r="W282" s="18" t="str">
        <f t="shared" si="102"/>
        <v>&lt;concept id="1275" label="The creative learning environment - solution&amp;#xa;6. Individual learning goals and&amp;#xa;interest management system. A system&amp;#xa;that allows individual pupils&amp;#xa;to state their own learning&amp;#xa;goals and interests, e.g. I want&amp;#xa;to learn electronics to build a&amp;#xa;robot, I am interested in acting&amp;#xa;1275"/&gt;</v>
      </c>
      <c r="X282" s="18" t="str">
        <f t="shared" ca="1" si="90"/>
        <v>&lt;concept-appearance id="1275" x="7170" y="3467" stylesheet-id="solution" background-color="207, 226, 243,255" /&gt;</v>
      </c>
      <c r="Y282" s="18">
        <f t="shared" ca="1" si="103"/>
        <v>7170</v>
      </c>
      <c r="Z282" s="18">
        <f t="shared" ca="1" si="104"/>
        <v>3467</v>
      </c>
      <c r="AA282" s="18">
        <f t="shared" si="91"/>
        <v>3</v>
      </c>
      <c r="AB282" s="18">
        <f t="shared" si="105"/>
        <v>3</v>
      </c>
      <c r="AC282" s="18">
        <f t="shared" si="92"/>
        <v>4</v>
      </c>
      <c r="AD282" s="18" t="str">
        <f t="shared" si="106"/>
        <v>207, 226, 243,255</v>
      </c>
      <c r="AE282" s="18" t="str">
        <f t="shared" si="107"/>
        <v/>
      </c>
      <c r="AF282" s="18" t="str">
        <f t="shared" si="108"/>
        <v/>
      </c>
      <c r="AG282" s="18" t="str">
        <f t="shared" si="109"/>
        <v/>
      </c>
    </row>
    <row r="283" spans="1:33">
      <c r="A283" s="1" t="s">
        <v>149</v>
      </c>
      <c r="B283" s="21">
        <v>4</v>
      </c>
      <c r="C283" s="17" t="str">
        <f t="shared" si="89"/>
        <v>The creative learning environment</v>
      </c>
      <c r="D283" s="21">
        <v>3</v>
      </c>
      <c r="E283" s="21" t="s">
        <v>317</v>
      </c>
      <c r="F283" s="21">
        <v>1</v>
      </c>
      <c r="G283" s="17" t="str">
        <f t="shared" si="93"/>
        <v>Assessment</v>
      </c>
      <c r="H283" s="22">
        <v>1275</v>
      </c>
      <c r="I283" s="23"/>
      <c r="J283" s="23"/>
      <c r="K283" s="17" t="s">
        <v>148</v>
      </c>
      <c r="L283" s="17" t="str">
        <f t="shared" si="94"/>
        <v>Goal - Ownership of assessment</v>
      </c>
      <c r="M283" s="17" t="str">
        <f t="shared" si="95"/>
        <v>Goal - Ownership of assessment</v>
      </c>
      <c r="N283" s="17" t="str">
        <f t="shared" si="96"/>
        <v>Goal - Ownership of assessment</v>
      </c>
      <c r="O283" s="17" t="str">
        <f t="shared" si="97"/>
        <v>Goal - Ownership of assessment</v>
      </c>
      <c r="P283" s="17" t="str">
        <f t="shared" si="98"/>
        <v>Goal - Ownership of assessment</v>
      </c>
      <c r="Q283" s="17" t="str">
        <f t="shared" si="99"/>
        <v>Goal - Ownership of assessment</v>
      </c>
      <c r="R283" s="17" t="str">
        <f t="shared" si="100"/>
        <v>Goal - Ownership of assessment</v>
      </c>
      <c r="S283" s="17" t="str">
        <f t="shared" si="101"/>
        <v>Goal - Ownership of assessment</v>
      </c>
      <c r="T283" s="23"/>
      <c r="U283" s="17"/>
      <c r="V283" s="17"/>
      <c r="W283" s="18" t="str">
        <f t="shared" si="102"/>
        <v>&lt;concept id="1276" label="The creative learning environment - connection from Assessment&amp;#xa;Goal - Ownership of assessment&amp;#xa;1276"/&gt;</v>
      </c>
      <c r="X283" s="18" t="str">
        <f t="shared" ca="1" si="90"/>
        <v>&lt;concept-appearance id="1276" x="7258" y="3553" stylesheet-id="connection" background-color="252, 229, 205,255" /&gt;</v>
      </c>
      <c r="Y283" s="18">
        <f t="shared" ca="1" si="103"/>
        <v>7258</v>
      </c>
      <c r="Z283" s="18">
        <f t="shared" ca="1" si="104"/>
        <v>3553</v>
      </c>
      <c r="AA283" s="18">
        <f t="shared" si="91"/>
        <v>0</v>
      </c>
      <c r="AB283" s="18">
        <f t="shared" si="105"/>
        <v>0</v>
      </c>
      <c r="AC283" s="18">
        <f t="shared" si="92"/>
        <v>1</v>
      </c>
      <c r="AD283" s="18" t="str">
        <f t="shared" si="106"/>
        <v>252, 229, 205,255</v>
      </c>
      <c r="AE283" s="18" t="str">
        <f t="shared" si="107"/>
        <v>&lt;connection id="link-1-1276" from-id="1276" to-id="1275"/&gt;</v>
      </c>
      <c r="AF283" s="18" t="str">
        <f t="shared" si="108"/>
        <v/>
      </c>
      <c r="AG283" s="18" t="str">
        <f t="shared" si="109"/>
        <v/>
      </c>
    </row>
    <row r="284" spans="1:33">
      <c r="A284" s="1" t="s">
        <v>147</v>
      </c>
      <c r="B284" s="21">
        <v>4</v>
      </c>
      <c r="C284" s="17" t="str">
        <f t="shared" si="89"/>
        <v>The creative learning environment</v>
      </c>
      <c r="D284" s="21">
        <v>2</v>
      </c>
      <c r="E284" s="21" t="s">
        <v>15</v>
      </c>
      <c r="F284" s="21"/>
      <c r="G284" s="17" t="str">
        <f t="shared" si="93"/>
        <v/>
      </c>
      <c r="H284" s="22">
        <v>1258</v>
      </c>
      <c r="I284" s="23">
        <v>1263</v>
      </c>
      <c r="J284" s="23"/>
      <c r="K284" s="17" t="s">
        <v>146</v>
      </c>
      <c r="L284" s="17" t="str">
        <f t="shared" si="94"/>
        <v>Interoperability of devices and&amp;#xa;tools</v>
      </c>
      <c r="M284" s="17" t="str">
        <f t="shared" si="95"/>
        <v>Interoperability of devices and&amp;#xa;tools</v>
      </c>
      <c r="N284" s="17" t="str">
        <f t="shared" si="96"/>
        <v>Interoperability of devices and&amp;#xa;tools</v>
      </c>
      <c r="O284" s="17" t="str">
        <f t="shared" si="97"/>
        <v>Interoperability of devices and&amp;#xa;tools</v>
      </c>
      <c r="P284" s="17" t="str">
        <f t="shared" si="98"/>
        <v>Interoperability of devices and&amp;#xa;tools</v>
      </c>
      <c r="Q284" s="17" t="str">
        <f t="shared" si="99"/>
        <v>Interoperability of devices and&amp;#xa;tools</v>
      </c>
      <c r="R284" s="17" t="str">
        <f t="shared" si="100"/>
        <v>Interoperability of devices and&amp;#xa;tools</v>
      </c>
      <c r="S284" s="17" t="str">
        <f t="shared" si="101"/>
        <v>Interoperability of devices and&amp;#xa;tools</v>
      </c>
      <c r="T284" s="23" t="s">
        <v>4</v>
      </c>
      <c r="U284" s="17"/>
      <c r="V284" s="17"/>
      <c r="W284" s="18" t="str">
        <f t="shared" si="102"/>
        <v>&lt;concept id="1277" label="The creative learning environment - technology&amp;#xa;Interoperability of devices and&amp;#xa;tools&amp;#xa;1277"/&gt;</v>
      </c>
      <c r="X284" s="18" t="str">
        <f t="shared" ca="1" si="90"/>
        <v>&lt;concept-appearance id="1277" x="2355" y="4148" stylesheet-id="technology" background-color="207, 226, 243,255" /&gt;</v>
      </c>
      <c r="Y284" s="18">
        <f t="shared" ca="1" si="103"/>
        <v>2355</v>
      </c>
      <c r="Z284" s="18">
        <f t="shared" ca="1" si="104"/>
        <v>4148</v>
      </c>
      <c r="AA284" s="18">
        <f t="shared" si="91"/>
        <v>2</v>
      </c>
      <c r="AB284" s="18">
        <f t="shared" si="105"/>
        <v>1</v>
      </c>
      <c r="AC284" s="18">
        <f t="shared" si="92"/>
        <v>4</v>
      </c>
      <c r="AD284" s="18" t="str">
        <f t="shared" si="106"/>
        <v>207, 226, 243,255</v>
      </c>
      <c r="AE284" s="18" t="str">
        <f t="shared" si="107"/>
        <v>&lt;connection id="link-1-1277" from-id="1277" to-id="1258"/&gt;</v>
      </c>
      <c r="AF284" s="18" t="str">
        <f t="shared" si="108"/>
        <v>&lt;connection id="link-2-1277" from-id="1277" to-id="1263"/&gt;</v>
      </c>
      <c r="AG284" s="18" t="str">
        <f t="shared" si="109"/>
        <v/>
      </c>
    </row>
    <row r="285" spans="1:33">
      <c r="A285" s="1" t="s">
        <v>145</v>
      </c>
      <c r="B285" s="21">
        <v>4</v>
      </c>
      <c r="C285" s="17" t="str">
        <f t="shared" si="89"/>
        <v>The creative learning environment</v>
      </c>
      <c r="D285" s="21">
        <v>2</v>
      </c>
      <c r="E285" s="21" t="s">
        <v>15</v>
      </c>
      <c r="F285" s="21"/>
      <c r="G285" s="17" t="str">
        <f t="shared" si="93"/>
        <v/>
      </c>
      <c r="H285" s="22">
        <v>1263</v>
      </c>
      <c r="I285" s="23"/>
      <c r="J285" s="23"/>
      <c r="K285" s="17" t="s">
        <v>144</v>
      </c>
      <c r="L285" s="17" t="str">
        <f t="shared" si="94"/>
        <v>Friendly authoring tools</v>
      </c>
      <c r="M285" s="17" t="str">
        <f t="shared" si="95"/>
        <v>Friendly authoring tools</v>
      </c>
      <c r="N285" s="17" t="str">
        <f t="shared" si="96"/>
        <v>Friendly authoring tools</v>
      </c>
      <c r="O285" s="17" t="str">
        <f t="shared" si="97"/>
        <v>Friendly authoring tools</v>
      </c>
      <c r="P285" s="17" t="str">
        <f t="shared" si="98"/>
        <v>Friendly authoring tools</v>
      </c>
      <c r="Q285" s="17" t="str">
        <f t="shared" si="99"/>
        <v>Friendly authoring tools</v>
      </c>
      <c r="R285" s="17" t="str">
        <f t="shared" si="100"/>
        <v>Friendly authoring tools</v>
      </c>
      <c r="S285" s="17" t="str">
        <f t="shared" si="101"/>
        <v>Friendly authoring tools</v>
      </c>
      <c r="T285" s="23" t="s">
        <v>4</v>
      </c>
      <c r="U285" s="17"/>
      <c r="V285" s="17"/>
      <c r="W285" s="18" t="str">
        <f t="shared" si="102"/>
        <v>&lt;concept id="1278" label="The creative learning environment - technology&amp;#xa;Friendly authoring tools&amp;#xa;1278"/&gt;</v>
      </c>
      <c r="X285" s="18" t="str">
        <f t="shared" ca="1" si="90"/>
        <v>&lt;concept-appearance id="1278" x="2278" y="4712" stylesheet-id="technology" background-color="207, 226, 243,255" /&gt;</v>
      </c>
      <c r="Y285" s="18">
        <f t="shared" ca="1" si="103"/>
        <v>2278</v>
      </c>
      <c r="Z285" s="18">
        <f t="shared" ca="1" si="104"/>
        <v>4712</v>
      </c>
      <c r="AA285" s="18">
        <f t="shared" si="91"/>
        <v>2</v>
      </c>
      <c r="AB285" s="18">
        <f t="shared" si="105"/>
        <v>1</v>
      </c>
      <c r="AC285" s="18">
        <f t="shared" si="92"/>
        <v>4</v>
      </c>
      <c r="AD285" s="18" t="str">
        <f t="shared" si="106"/>
        <v>207, 226, 243,255</v>
      </c>
      <c r="AE285" s="18" t="str">
        <f t="shared" si="107"/>
        <v>&lt;connection id="link-1-1278" from-id="1278" to-id="1263"/&gt;</v>
      </c>
      <c r="AF285" s="18" t="str">
        <f t="shared" si="108"/>
        <v/>
      </c>
      <c r="AG285" s="18" t="str">
        <f t="shared" si="109"/>
        <v/>
      </c>
    </row>
    <row r="286" spans="1:33">
      <c r="A286" s="1" t="s">
        <v>143</v>
      </c>
      <c r="B286" s="21">
        <v>4</v>
      </c>
      <c r="C286" s="17" t="str">
        <f t="shared" ref="C286:C349" si="110">IF((B286=1),"Assessment",IF((B286=2),"Stakeholder Engagement",IF((B286=3),"Learning to be a changemaker",IF((B286=4),"The creative learning environment",IF((B286=5),"The adaptive school","")))))</f>
        <v>The creative learning environment</v>
      </c>
      <c r="D286" s="21">
        <v>2</v>
      </c>
      <c r="E286" s="21" t="s">
        <v>15</v>
      </c>
      <c r="F286" s="21"/>
      <c r="G286" s="17" t="str">
        <f t="shared" si="93"/>
        <v/>
      </c>
      <c r="H286" s="22">
        <v>1263</v>
      </c>
      <c r="I286" s="23"/>
      <c r="J286" s="23"/>
      <c r="K286" s="17" t="s">
        <v>142</v>
      </c>
      <c r="L286" s="17" t="str">
        <f t="shared" si="94"/>
        <v>Evaluation assessmet tools for e-content</v>
      </c>
      <c r="M286" s="17" t="str">
        <f t="shared" si="95"/>
        <v>Evaluation assessmet tools for e-content</v>
      </c>
      <c r="N286" s="17" t="str">
        <f t="shared" si="96"/>
        <v>Evaluation assessmet tools for e-content</v>
      </c>
      <c r="O286" s="17" t="str">
        <f t="shared" si="97"/>
        <v>Evaluation assessmet tools for e-content</v>
      </c>
      <c r="P286" s="17" t="str">
        <f t="shared" si="98"/>
        <v>Evaluation assessmet tools for e-content</v>
      </c>
      <c r="Q286" s="17" t="str">
        <f t="shared" si="99"/>
        <v>Evaluation assessmet tools for e-content</v>
      </c>
      <c r="R286" s="17" t="str">
        <f t="shared" si="100"/>
        <v>Evaluation assessmet tools for e-content</v>
      </c>
      <c r="S286" s="17" t="str">
        <f t="shared" si="101"/>
        <v>Evaluation assessmet tools for e-content</v>
      </c>
      <c r="T286" s="23" t="s">
        <v>0</v>
      </c>
      <c r="U286" s="17"/>
      <c r="V286" s="17"/>
      <c r="W286" s="18" t="str">
        <f t="shared" si="102"/>
        <v>&lt;concept id="1279" label="The creative learning environment - technology&amp;#xa;Evaluation assessmet tools for e-content&amp;#xa;1279"/&gt;</v>
      </c>
      <c r="X286" s="18" t="str">
        <f t="shared" ca="1" si="90"/>
        <v>&lt;concept-appearance id="1279" x="4211" y="4800" stylesheet-id="technology" background-color="207, 226, 243,255" /&gt;</v>
      </c>
      <c r="Y286" s="18">
        <f t="shared" ca="1" si="103"/>
        <v>4211</v>
      </c>
      <c r="Z286" s="18">
        <f t="shared" ca="1" si="104"/>
        <v>4800</v>
      </c>
      <c r="AA286" s="18">
        <f t="shared" si="91"/>
        <v>2</v>
      </c>
      <c r="AB286" s="18">
        <f t="shared" si="105"/>
        <v>2</v>
      </c>
      <c r="AC286" s="18">
        <f t="shared" si="92"/>
        <v>4</v>
      </c>
      <c r="AD286" s="18" t="str">
        <f t="shared" si="106"/>
        <v>207, 226, 243,255</v>
      </c>
      <c r="AE286" s="18" t="str">
        <f t="shared" si="107"/>
        <v>&lt;connection id="link-1-1279" from-id="1279" to-id="1263"/&gt;</v>
      </c>
      <c r="AF286" s="18" t="str">
        <f t="shared" si="108"/>
        <v/>
      </c>
      <c r="AG286" s="18" t="str">
        <f t="shared" si="109"/>
        <v/>
      </c>
    </row>
    <row r="287" spans="1:33">
      <c r="A287" s="1" t="s">
        <v>141</v>
      </c>
      <c r="B287" s="21">
        <v>4</v>
      </c>
      <c r="C287" s="17" t="str">
        <f t="shared" si="110"/>
        <v>The creative learning environment</v>
      </c>
      <c r="D287" s="21">
        <v>2</v>
      </c>
      <c r="E287" s="21" t="s">
        <v>15</v>
      </c>
      <c r="F287" s="21"/>
      <c r="G287" s="17" t="str">
        <f t="shared" si="93"/>
        <v/>
      </c>
      <c r="H287" s="22">
        <v>1266</v>
      </c>
      <c r="I287" s="23"/>
      <c r="J287" s="23"/>
      <c r="K287" s="17" t="s">
        <v>140</v>
      </c>
      <c r="L287" s="17" t="str">
        <f t="shared" si="94"/>
        <v>Integration of social networks and&amp;#xa;cloud storage technologies ( e.g. Dropbox) plus internet security in virtual environments</v>
      </c>
      <c r="M287" s="17" t="str">
        <f t="shared" si="95"/>
        <v>Integration of social networks and&amp;#xa;cloud storage technologies (&amp;#xa;e.g. Dropbox) plus internet security in virtual environments</v>
      </c>
      <c r="N287" s="17" t="str">
        <f t="shared" si="96"/>
        <v>Integration of social networks and&amp;#xa;cloud storage technologies (&amp;#xa;e.g. Dropbox) plus internet security&amp;#xa;in virtual environments</v>
      </c>
      <c r="O287" s="17" t="str">
        <f t="shared" si="97"/>
        <v>Integration of social networks and&amp;#xa;cloud storage technologies (&amp;#xa;e.g. Dropbox) plus internet security&amp;#xa;in virtual environments</v>
      </c>
      <c r="P287" s="17" t="str">
        <f t="shared" si="98"/>
        <v>Integration of social networks and&amp;#xa;cloud storage technologies (&amp;#xa;e.g. Dropbox) plus internet security&amp;#xa;in virtual environments</v>
      </c>
      <c r="Q287" s="17" t="str">
        <f t="shared" si="99"/>
        <v>Integration of social networks and&amp;#xa;cloud storage technologies (&amp;#xa;e.g. Dropbox) plus internet security&amp;#xa;in virtual environments</v>
      </c>
      <c r="R287" s="17" t="str">
        <f t="shared" si="100"/>
        <v>Integration of social networks and&amp;#xa;cloud storage technologies (&amp;#xa;e.g. Dropbox) plus internet security&amp;#xa;in virtual environments</v>
      </c>
      <c r="S287" s="17" t="str">
        <f t="shared" si="101"/>
        <v>Integration of social networks and&amp;#xa;cloud storage technologies (&amp;#xa;e.g. Dropbox) plus internet security&amp;#xa;in virtual environments</v>
      </c>
      <c r="T287" s="23" t="s">
        <v>0</v>
      </c>
      <c r="U287" s="17"/>
      <c r="V287" s="17"/>
      <c r="W287" s="18" t="str">
        <f t="shared" si="102"/>
        <v>&lt;concept id="1280" label="The creative learning environment - technology&amp;#xa;Integration of social networks and&amp;#xa;cloud storage technologies (&amp;#xa;e.g. Dropbox) plus internet security&amp;#xa;in virtual environments&amp;#xa;1280"/&gt;</v>
      </c>
      <c r="X287" s="18" t="str">
        <f t="shared" ca="1" si="90"/>
        <v>&lt;concept-appearance id="1280" x="4304" y="4745" stylesheet-id="technology" background-color="207, 226, 243,255" /&gt;</v>
      </c>
      <c r="Y287" s="18">
        <f t="shared" ca="1" si="103"/>
        <v>4304</v>
      </c>
      <c r="Z287" s="18">
        <f t="shared" ca="1" si="104"/>
        <v>4745</v>
      </c>
      <c r="AA287" s="18">
        <f t="shared" si="91"/>
        <v>2</v>
      </c>
      <c r="AB287" s="18">
        <f t="shared" si="105"/>
        <v>2</v>
      </c>
      <c r="AC287" s="18">
        <f t="shared" si="92"/>
        <v>4</v>
      </c>
      <c r="AD287" s="18" t="str">
        <f t="shared" si="106"/>
        <v>207, 226, 243,255</v>
      </c>
      <c r="AE287" s="18" t="str">
        <f t="shared" si="107"/>
        <v>&lt;connection id="link-1-1280" from-id="1280" to-id="1266"/&gt;</v>
      </c>
      <c r="AF287" s="18" t="str">
        <f t="shared" si="108"/>
        <v/>
      </c>
      <c r="AG287" s="18" t="str">
        <f t="shared" si="109"/>
        <v/>
      </c>
    </row>
    <row r="288" spans="1:33">
      <c r="A288" s="1" t="s">
        <v>139</v>
      </c>
      <c r="B288" s="21">
        <v>4</v>
      </c>
      <c r="C288" s="17" t="str">
        <f t="shared" si="110"/>
        <v>The creative learning environment</v>
      </c>
      <c r="D288" s="21">
        <v>2</v>
      </c>
      <c r="E288" s="21" t="s">
        <v>15</v>
      </c>
      <c r="F288" s="21"/>
      <c r="G288" s="17" t="str">
        <f t="shared" si="93"/>
        <v/>
      </c>
      <c r="H288" s="22">
        <v>1266</v>
      </c>
      <c r="I288" s="23"/>
      <c r="J288" s="23"/>
      <c r="K288" s="17" t="s">
        <v>138</v>
      </c>
      <c r="L288" s="17" t="str">
        <f t="shared" si="94"/>
        <v>identity management technologies,&amp;#xa;authentication systems</v>
      </c>
      <c r="M288" s="17" t="str">
        <f t="shared" si="95"/>
        <v>identity management technologies,&amp;#xa;authentication systems</v>
      </c>
      <c r="N288" s="17" t="str">
        <f t="shared" si="96"/>
        <v>identity management technologies,&amp;#xa;authentication systems</v>
      </c>
      <c r="O288" s="17" t="str">
        <f t="shared" si="97"/>
        <v>identity management technologies,&amp;#xa;authentication systems</v>
      </c>
      <c r="P288" s="17" t="str">
        <f t="shared" si="98"/>
        <v>identity management technologies,&amp;#xa;authentication systems</v>
      </c>
      <c r="Q288" s="17" t="str">
        <f t="shared" si="99"/>
        <v>identity management technologies,&amp;#xa;authentication systems</v>
      </c>
      <c r="R288" s="17" t="str">
        <f t="shared" si="100"/>
        <v>identity management technologies,&amp;#xa;authentication systems</v>
      </c>
      <c r="S288" s="17" t="str">
        <f t="shared" si="101"/>
        <v>identity management technologies,&amp;#xa;authentication systems</v>
      </c>
      <c r="T288" s="23" t="s">
        <v>0</v>
      </c>
      <c r="U288" s="17"/>
      <c r="V288" s="17"/>
      <c r="W288" s="18" t="str">
        <f t="shared" si="102"/>
        <v>&lt;concept id="1281" label="The creative learning environment - technology&amp;#xa;identity management technologies,&amp;#xa;authentication systems&amp;#xa;1281"/&gt;</v>
      </c>
      <c r="X288" s="18" t="str">
        <f t="shared" ca="1" si="90"/>
        <v>&lt;concept-appearance id="1281" x="5779" y="4338" stylesheet-id="technology" background-color="207, 226, 243,255" /&gt;</v>
      </c>
      <c r="Y288" s="18">
        <f t="shared" ca="1" si="103"/>
        <v>5779</v>
      </c>
      <c r="Z288" s="18">
        <f t="shared" ca="1" si="104"/>
        <v>4338</v>
      </c>
      <c r="AA288" s="18">
        <f t="shared" si="91"/>
        <v>2</v>
      </c>
      <c r="AB288" s="18">
        <f t="shared" si="105"/>
        <v>2</v>
      </c>
      <c r="AC288" s="18">
        <f t="shared" si="92"/>
        <v>4</v>
      </c>
      <c r="AD288" s="18" t="str">
        <f t="shared" si="106"/>
        <v>207, 226, 243,255</v>
      </c>
      <c r="AE288" s="18" t="str">
        <f t="shared" si="107"/>
        <v>&lt;connection id="link-1-1281" from-id="1281" to-id="1266"/&gt;</v>
      </c>
      <c r="AF288" s="18" t="str">
        <f t="shared" si="108"/>
        <v/>
      </c>
      <c r="AG288" s="18" t="str">
        <f t="shared" si="109"/>
        <v/>
      </c>
    </row>
    <row r="289" spans="1:33">
      <c r="A289" s="1" t="s">
        <v>137</v>
      </c>
      <c r="B289" s="21">
        <v>4</v>
      </c>
      <c r="C289" s="17" t="str">
        <f t="shared" si="110"/>
        <v>The creative learning environment</v>
      </c>
      <c r="D289" s="21">
        <v>2</v>
      </c>
      <c r="E289" s="21" t="s">
        <v>15</v>
      </c>
      <c r="F289" s="21"/>
      <c r="G289" s="17" t="str">
        <f t="shared" si="93"/>
        <v/>
      </c>
      <c r="H289" s="22">
        <v>1266</v>
      </c>
      <c r="I289" s="23"/>
      <c r="J289" s="23"/>
      <c r="K289" s="17" t="s">
        <v>136</v>
      </c>
      <c r="L289" s="17" t="str">
        <f t="shared" si="94"/>
        <v>Shared portfolios</v>
      </c>
      <c r="M289" s="17" t="str">
        <f t="shared" si="95"/>
        <v>Shared portfolios</v>
      </c>
      <c r="N289" s="17" t="str">
        <f t="shared" si="96"/>
        <v>Shared portfolios</v>
      </c>
      <c r="O289" s="17" t="str">
        <f t="shared" si="97"/>
        <v>Shared portfolios</v>
      </c>
      <c r="P289" s="17" t="str">
        <f t="shared" si="98"/>
        <v>Shared portfolios</v>
      </c>
      <c r="Q289" s="17" t="str">
        <f t="shared" si="99"/>
        <v>Shared portfolios</v>
      </c>
      <c r="R289" s="17" t="str">
        <f t="shared" si="100"/>
        <v>Shared portfolios</v>
      </c>
      <c r="S289" s="17" t="str">
        <f t="shared" si="101"/>
        <v>Shared portfolios</v>
      </c>
      <c r="T289" s="23" t="s">
        <v>4</v>
      </c>
      <c r="U289" s="17"/>
      <c r="V289" s="17"/>
      <c r="W289" s="18" t="str">
        <f t="shared" si="102"/>
        <v>&lt;concept id="1282" label="The creative learning environment - technology&amp;#xa;Shared portfolios&amp;#xa;1282"/&gt;</v>
      </c>
      <c r="X289" s="18" t="str">
        <f t="shared" ca="1" si="90"/>
        <v>&lt;concept-appearance id="1282" x="2599" y="4753" stylesheet-id="technology" background-color="207, 226, 243,255" /&gt;</v>
      </c>
      <c r="Y289" s="18">
        <f t="shared" ca="1" si="103"/>
        <v>2599</v>
      </c>
      <c r="Z289" s="18">
        <f t="shared" ca="1" si="104"/>
        <v>4753</v>
      </c>
      <c r="AA289" s="18">
        <f t="shared" si="91"/>
        <v>2</v>
      </c>
      <c r="AB289" s="18">
        <f t="shared" si="105"/>
        <v>1</v>
      </c>
      <c r="AC289" s="18">
        <f t="shared" si="92"/>
        <v>4</v>
      </c>
      <c r="AD289" s="18" t="str">
        <f t="shared" si="106"/>
        <v>207, 226, 243,255</v>
      </c>
      <c r="AE289" s="18" t="str">
        <f t="shared" si="107"/>
        <v>&lt;connection id="link-1-1282" from-id="1282" to-id="1266"/&gt;</v>
      </c>
      <c r="AF289" s="18" t="str">
        <f t="shared" si="108"/>
        <v/>
      </c>
      <c r="AG289" s="18" t="str">
        <f t="shared" si="109"/>
        <v/>
      </c>
    </row>
    <row r="290" spans="1:33">
      <c r="A290" s="1" t="s">
        <v>135</v>
      </c>
      <c r="B290" s="21">
        <v>4</v>
      </c>
      <c r="C290" s="17" t="str">
        <f t="shared" si="110"/>
        <v>The creative learning environment</v>
      </c>
      <c r="D290" s="21">
        <v>2</v>
      </c>
      <c r="E290" s="21" t="s">
        <v>15</v>
      </c>
      <c r="F290" s="21"/>
      <c r="G290" s="17" t="str">
        <f t="shared" si="93"/>
        <v/>
      </c>
      <c r="H290" s="22">
        <v>1260</v>
      </c>
      <c r="I290" s="23"/>
      <c r="J290" s="23"/>
      <c r="K290" s="17" t="s">
        <v>134</v>
      </c>
      <c r="L290" s="17" t="str">
        <f t="shared" si="94"/>
        <v>Pedagogical embedding of open ended&amp;#xa;simulations</v>
      </c>
      <c r="M290" s="17" t="str">
        <f t="shared" si="95"/>
        <v>Pedagogical embedding of open ended&amp;#xa;simulations</v>
      </c>
      <c r="N290" s="17" t="str">
        <f t="shared" si="96"/>
        <v>Pedagogical embedding of open ended&amp;#xa;simulations</v>
      </c>
      <c r="O290" s="17" t="str">
        <f t="shared" si="97"/>
        <v>Pedagogical embedding of open ended&amp;#xa;simulations</v>
      </c>
      <c r="P290" s="17" t="str">
        <f t="shared" si="98"/>
        <v>Pedagogical embedding of open ended&amp;#xa;simulations</v>
      </c>
      <c r="Q290" s="17" t="str">
        <f t="shared" si="99"/>
        <v>Pedagogical embedding of open ended&amp;#xa;simulations</v>
      </c>
      <c r="R290" s="17" t="str">
        <f t="shared" si="100"/>
        <v>Pedagogical embedding of open ended&amp;#xa;simulations</v>
      </c>
      <c r="S290" s="17" t="str">
        <f t="shared" si="101"/>
        <v>Pedagogical embedding of open ended&amp;#xa;simulations</v>
      </c>
      <c r="T290" s="23" t="s">
        <v>4</v>
      </c>
      <c r="U290" s="17"/>
      <c r="V290" s="17"/>
      <c r="W290" s="18" t="str">
        <f t="shared" si="102"/>
        <v>&lt;concept id="1283" label="The creative learning environment - technology&amp;#xa;Pedagogical embedding of open ended&amp;#xa;simulations&amp;#xa;1283"/&gt;</v>
      </c>
      <c r="X290" s="18" t="str">
        <f t="shared" ca="1" si="90"/>
        <v>&lt;concept-appearance id="1283" x="2816" y="4390" stylesheet-id="technology" background-color="207, 226, 243,255" /&gt;</v>
      </c>
      <c r="Y290" s="18">
        <f t="shared" ca="1" si="103"/>
        <v>2816</v>
      </c>
      <c r="Z290" s="18">
        <f t="shared" ca="1" si="104"/>
        <v>4390</v>
      </c>
      <c r="AA290" s="18">
        <f t="shared" si="91"/>
        <v>2</v>
      </c>
      <c r="AB290" s="18">
        <f t="shared" si="105"/>
        <v>1</v>
      </c>
      <c r="AC290" s="18">
        <f t="shared" si="92"/>
        <v>4</v>
      </c>
      <c r="AD290" s="18" t="str">
        <f t="shared" si="106"/>
        <v>207, 226, 243,255</v>
      </c>
      <c r="AE290" s="18" t="str">
        <f t="shared" si="107"/>
        <v>&lt;connection id="link-1-1283" from-id="1283" to-id="1260"/&gt;</v>
      </c>
      <c r="AF290" s="18" t="str">
        <f t="shared" si="108"/>
        <v/>
      </c>
      <c r="AG290" s="18" t="str">
        <f t="shared" si="109"/>
        <v/>
      </c>
    </row>
    <row r="291" spans="1:33">
      <c r="A291" s="1" t="s">
        <v>133</v>
      </c>
      <c r="B291" s="21">
        <v>4</v>
      </c>
      <c r="C291" s="17" t="str">
        <f t="shared" si="110"/>
        <v>The creative learning environment</v>
      </c>
      <c r="D291" s="21">
        <v>2</v>
      </c>
      <c r="E291" s="21" t="s">
        <v>15</v>
      </c>
      <c r="F291" s="21"/>
      <c r="G291" s="17" t="str">
        <f t="shared" si="93"/>
        <v/>
      </c>
      <c r="H291" s="22">
        <v>1272</v>
      </c>
      <c r="I291" s="23"/>
      <c r="J291" s="23"/>
      <c r="K291" s="17" t="s">
        <v>132</v>
      </c>
      <c r="L291" s="17" t="str">
        <f t="shared" si="94"/>
        <v>Learning analytics tools</v>
      </c>
      <c r="M291" s="17" t="str">
        <f t="shared" si="95"/>
        <v>Learning analytics tools</v>
      </c>
      <c r="N291" s="17" t="str">
        <f t="shared" si="96"/>
        <v>Learning analytics tools</v>
      </c>
      <c r="O291" s="17" t="str">
        <f t="shared" si="97"/>
        <v>Learning analytics tools</v>
      </c>
      <c r="P291" s="17" t="str">
        <f t="shared" si="98"/>
        <v>Learning analytics tools</v>
      </c>
      <c r="Q291" s="17" t="str">
        <f t="shared" si="99"/>
        <v>Learning analytics tools</v>
      </c>
      <c r="R291" s="17" t="str">
        <f t="shared" si="100"/>
        <v>Learning analytics tools</v>
      </c>
      <c r="S291" s="17" t="str">
        <f t="shared" si="101"/>
        <v>Learning analytics tools</v>
      </c>
      <c r="T291" s="23" t="s">
        <v>0</v>
      </c>
      <c r="U291" s="17"/>
      <c r="V291" s="17"/>
      <c r="W291" s="18" t="str">
        <f t="shared" si="102"/>
        <v>&lt;concept id="1284" label="The creative learning environment - technology&amp;#xa;Learning analytics tools&amp;#xa;1284"/&gt;</v>
      </c>
      <c r="X291" s="18" t="str">
        <f t="shared" ca="1" si="90"/>
        <v>&lt;concept-appearance id="1284" x="5742" y="4522" stylesheet-id="technology" background-color="207, 226, 243,255" /&gt;</v>
      </c>
      <c r="Y291" s="18">
        <f t="shared" ca="1" si="103"/>
        <v>5742</v>
      </c>
      <c r="Z291" s="18">
        <f t="shared" ca="1" si="104"/>
        <v>4522</v>
      </c>
      <c r="AA291" s="18">
        <f t="shared" si="91"/>
        <v>2</v>
      </c>
      <c r="AB291" s="18">
        <f t="shared" si="105"/>
        <v>2</v>
      </c>
      <c r="AC291" s="18">
        <f t="shared" si="92"/>
        <v>4</v>
      </c>
      <c r="AD291" s="18" t="str">
        <f t="shared" si="106"/>
        <v>207, 226, 243,255</v>
      </c>
      <c r="AE291" s="18" t="str">
        <f t="shared" si="107"/>
        <v>&lt;connection id="link-1-1284" from-id="1284" to-id="1272"/&gt;</v>
      </c>
      <c r="AF291" s="18" t="str">
        <f t="shared" si="108"/>
        <v/>
      </c>
      <c r="AG291" s="18" t="str">
        <f t="shared" si="109"/>
        <v/>
      </c>
    </row>
    <row r="292" spans="1:33">
      <c r="A292" s="1" t="s">
        <v>131</v>
      </c>
      <c r="B292" s="21">
        <v>4</v>
      </c>
      <c r="C292" s="17" t="str">
        <f t="shared" si="110"/>
        <v>The creative learning environment</v>
      </c>
      <c r="D292" s="21">
        <v>2</v>
      </c>
      <c r="E292" s="21" t="s">
        <v>15</v>
      </c>
      <c r="F292" s="21"/>
      <c r="G292" s="17" t="str">
        <f t="shared" si="93"/>
        <v/>
      </c>
      <c r="H292" s="22">
        <v>1272</v>
      </c>
      <c r="I292" s="23"/>
      <c r="J292" s="23"/>
      <c r="K292" s="17" t="s">
        <v>130</v>
      </c>
      <c r="L292" s="17" t="str">
        <f t="shared" si="94"/>
        <v>Tools for assessing aspects of collaboration&amp;#xa;(e.g. communication flow in games, forms of participation)</v>
      </c>
      <c r="M292" s="17" t="str">
        <f t="shared" si="95"/>
        <v>Tools for assessing aspects of collaboration&amp;#xa;(e.g. communication&amp;#xa;flow in games, forms of participation)</v>
      </c>
      <c r="N292" s="17" t="str">
        <f t="shared" si="96"/>
        <v>Tools for assessing aspects of collaboration&amp;#xa;(e.g. communication&amp;#xa;flow in games, forms of participation)</v>
      </c>
      <c r="O292" s="17" t="str">
        <f t="shared" si="97"/>
        <v>Tools for assessing aspects of collaboration&amp;#xa;(e.g. communication&amp;#xa;flow in games, forms of participation)</v>
      </c>
      <c r="P292" s="17" t="str">
        <f t="shared" si="98"/>
        <v>Tools for assessing aspects of collaboration&amp;#xa;(e.g. communication&amp;#xa;flow in games, forms of participation)</v>
      </c>
      <c r="Q292" s="17" t="str">
        <f t="shared" si="99"/>
        <v>Tools for assessing aspects of collaboration&amp;#xa;(e.g. communication&amp;#xa;flow in games, forms of participation)</v>
      </c>
      <c r="R292" s="17" t="str">
        <f t="shared" si="100"/>
        <v>Tools for assessing aspects of collaboration&amp;#xa;(e.g. communication&amp;#xa;flow in games, forms of participation)</v>
      </c>
      <c r="S292" s="17" t="str">
        <f t="shared" si="101"/>
        <v>Tools for assessing aspects of collaboration&amp;#xa;(e.g. communication&amp;#xa;flow in games, forms of participation)</v>
      </c>
      <c r="T292" s="23" t="s">
        <v>0</v>
      </c>
      <c r="U292" s="17"/>
      <c r="V292" s="17"/>
      <c r="W292" s="18" t="str">
        <f t="shared" si="102"/>
        <v>&lt;concept id="1285" label="The creative learning environment - technology&amp;#xa;Tools for assessing aspects of collaboration&amp;#xa;(e.g. communication&amp;#xa;flow in games, forms of participation)&amp;#xa;1285"/&gt;</v>
      </c>
      <c r="X292" s="18" t="str">
        <f t="shared" ca="1" si="90"/>
        <v>&lt;concept-appearance id="1285" x="5681" y="4704" stylesheet-id="technology" background-color="207, 226, 243,255" /&gt;</v>
      </c>
      <c r="Y292" s="18">
        <f t="shared" ca="1" si="103"/>
        <v>5681</v>
      </c>
      <c r="Z292" s="18">
        <f t="shared" ca="1" si="104"/>
        <v>4704</v>
      </c>
      <c r="AA292" s="18">
        <f t="shared" si="91"/>
        <v>2</v>
      </c>
      <c r="AB292" s="18">
        <f t="shared" si="105"/>
        <v>2</v>
      </c>
      <c r="AC292" s="18">
        <f t="shared" si="92"/>
        <v>4</v>
      </c>
      <c r="AD292" s="18" t="str">
        <f t="shared" si="106"/>
        <v>207, 226, 243,255</v>
      </c>
      <c r="AE292" s="18" t="str">
        <f t="shared" si="107"/>
        <v>&lt;connection id="link-1-1285" from-id="1285" to-id="1272"/&gt;</v>
      </c>
      <c r="AF292" s="18" t="str">
        <f t="shared" si="108"/>
        <v/>
      </c>
      <c r="AG292" s="18" t="str">
        <f t="shared" si="109"/>
        <v/>
      </c>
    </row>
    <row r="293" spans="1:33">
      <c r="A293" s="1" t="s">
        <v>129</v>
      </c>
      <c r="B293" s="21">
        <v>4</v>
      </c>
      <c r="C293" s="17" t="str">
        <f t="shared" si="110"/>
        <v>The creative learning environment</v>
      </c>
      <c r="D293" s="21">
        <v>2</v>
      </c>
      <c r="E293" s="21" t="s">
        <v>15</v>
      </c>
      <c r="F293" s="21"/>
      <c r="G293" s="17" t="str">
        <f t="shared" si="93"/>
        <v/>
      </c>
      <c r="H293" s="22">
        <v>1272</v>
      </c>
      <c r="I293" s="23"/>
      <c r="J293" s="23"/>
      <c r="K293" s="17" t="s">
        <v>128</v>
      </c>
      <c r="L293" s="17" t="str">
        <f t="shared" si="94"/>
        <v>Tools assessing creativity (diversity,&amp;#xa;originality, visualisation tools)</v>
      </c>
      <c r="M293" s="17" t="str">
        <f t="shared" si="95"/>
        <v>Tools assessing creativity (diversity,&amp;#xa;originality, visualisation&amp;#xa;tools)</v>
      </c>
      <c r="N293" s="17" t="str">
        <f t="shared" si="96"/>
        <v>Tools assessing creativity (diversity,&amp;#xa;originality, visualisation&amp;#xa;tools)</v>
      </c>
      <c r="O293" s="17" t="str">
        <f t="shared" si="97"/>
        <v>Tools assessing creativity (diversity,&amp;#xa;originality, visualisation&amp;#xa;tools)</v>
      </c>
      <c r="P293" s="17" t="str">
        <f t="shared" si="98"/>
        <v>Tools assessing creativity (diversity,&amp;#xa;originality, visualisation&amp;#xa;tools)</v>
      </c>
      <c r="Q293" s="17" t="str">
        <f t="shared" si="99"/>
        <v>Tools assessing creativity (diversity,&amp;#xa;originality, visualisation&amp;#xa;tools)</v>
      </c>
      <c r="R293" s="17" t="str">
        <f t="shared" si="100"/>
        <v>Tools assessing creativity (diversity,&amp;#xa;originality, visualisation&amp;#xa;tools)</v>
      </c>
      <c r="S293" s="17" t="str">
        <f t="shared" si="101"/>
        <v>Tools assessing creativity (diversity,&amp;#xa;originality, visualisation&amp;#xa;tools)</v>
      </c>
      <c r="T293" s="23" t="s">
        <v>0</v>
      </c>
      <c r="U293" s="17"/>
      <c r="V293" s="17"/>
      <c r="W293" s="18" t="str">
        <f t="shared" si="102"/>
        <v>&lt;concept id="1286" label="The creative learning environment - technology&amp;#xa;Tools assessing creativity (diversity,&amp;#xa;originality, visualisation&amp;#xa;tools)&amp;#xa;1286"/&gt;</v>
      </c>
      <c r="X293" s="18" t="str">
        <f t="shared" ca="1" si="90"/>
        <v>&lt;concept-appearance id="1286" x="5317" y="4775" stylesheet-id="technology" background-color="207, 226, 243,255" /&gt;</v>
      </c>
      <c r="Y293" s="18">
        <f t="shared" ca="1" si="103"/>
        <v>5317</v>
      </c>
      <c r="Z293" s="18">
        <f t="shared" ca="1" si="104"/>
        <v>4775</v>
      </c>
      <c r="AA293" s="18">
        <f t="shared" si="91"/>
        <v>2</v>
      </c>
      <c r="AB293" s="18">
        <f t="shared" si="105"/>
        <v>2</v>
      </c>
      <c r="AC293" s="18">
        <f t="shared" si="92"/>
        <v>4</v>
      </c>
      <c r="AD293" s="18" t="str">
        <f t="shared" si="106"/>
        <v>207, 226, 243,255</v>
      </c>
      <c r="AE293" s="18" t="str">
        <f t="shared" si="107"/>
        <v>&lt;connection id="link-1-1286" from-id="1286" to-id="1272"/&gt;</v>
      </c>
      <c r="AF293" s="18" t="str">
        <f t="shared" si="108"/>
        <v/>
      </c>
      <c r="AG293" s="18" t="str">
        <f t="shared" si="109"/>
        <v/>
      </c>
    </row>
    <row r="294" spans="1:33">
      <c r="A294" s="1" t="s">
        <v>127</v>
      </c>
      <c r="B294" s="21">
        <v>4</v>
      </c>
      <c r="C294" s="17" t="str">
        <f t="shared" si="110"/>
        <v>The creative learning environment</v>
      </c>
      <c r="D294" s="21">
        <v>2</v>
      </c>
      <c r="E294" s="21" t="s">
        <v>317</v>
      </c>
      <c r="F294" s="21">
        <v>1</v>
      </c>
      <c r="G294" s="17" t="str">
        <f t="shared" si="93"/>
        <v>Assessment</v>
      </c>
      <c r="H294" s="22">
        <v>1285</v>
      </c>
      <c r="I294" s="23">
        <v>1286</v>
      </c>
      <c r="J294" s="23"/>
      <c r="K294" s="17" t="s">
        <v>126</v>
      </c>
      <c r="L294" s="17" t="str">
        <f t="shared" si="94"/>
        <v>Connected to our goals we forgot&amp;#xa;about it :)</v>
      </c>
      <c r="M294" s="17" t="str">
        <f t="shared" si="95"/>
        <v>Connected to our goals we forgot&amp;#xa;about it :)</v>
      </c>
      <c r="N294" s="17" t="str">
        <f t="shared" si="96"/>
        <v>Connected to our goals we forgot&amp;#xa;about it :)</v>
      </c>
      <c r="O294" s="17" t="str">
        <f t="shared" si="97"/>
        <v>Connected to our goals we forgot&amp;#xa;about it :)</v>
      </c>
      <c r="P294" s="17" t="str">
        <f t="shared" si="98"/>
        <v>Connected to our goals we forgot&amp;#xa;about it :)</v>
      </c>
      <c r="Q294" s="17" t="str">
        <f t="shared" si="99"/>
        <v>Connected to our goals we forgot&amp;#xa;about it :)</v>
      </c>
      <c r="R294" s="17" t="str">
        <f t="shared" si="100"/>
        <v>Connected to our goals we forgot&amp;#xa;about it :)</v>
      </c>
      <c r="S294" s="17" t="str">
        <f t="shared" si="101"/>
        <v>Connected to our goals we forgot&amp;#xa;about it :)</v>
      </c>
      <c r="T294" s="23"/>
      <c r="U294" s="17"/>
      <c r="V294" s="17"/>
      <c r="W294" s="18" t="str">
        <f t="shared" si="102"/>
        <v>&lt;concept id="1287" label="The creative learning environment - connection from Assessment&amp;#xa;Connected to our goals we forgot&amp;#xa;about it :)&amp;#xa;1287"/&gt;</v>
      </c>
      <c r="X294" s="18" t="str">
        <f t="shared" ca="1" si="90"/>
        <v>&lt;concept-appearance id="1287" x="5799" y="4788" stylesheet-id="connection" background-color="252, 229, 205,255" /&gt;</v>
      </c>
      <c r="Y294" s="18">
        <f t="shared" ca="1" si="103"/>
        <v>5799</v>
      </c>
      <c r="Z294" s="18">
        <f t="shared" ca="1" si="104"/>
        <v>4788</v>
      </c>
      <c r="AA294" s="18">
        <f t="shared" si="91"/>
        <v>0</v>
      </c>
      <c r="AB294" s="18">
        <f t="shared" si="105"/>
        <v>0</v>
      </c>
      <c r="AC294" s="18">
        <f t="shared" si="92"/>
        <v>1</v>
      </c>
      <c r="AD294" s="18" t="str">
        <f t="shared" si="106"/>
        <v>252, 229, 205,255</v>
      </c>
      <c r="AE294" s="18" t="str">
        <f t="shared" si="107"/>
        <v>&lt;connection id="link-1-1287" from-id="1287" to-id="1285"/&gt;</v>
      </c>
      <c r="AF294" s="18" t="str">
        <f t="shared" si="108"/>
        <v>&lt;connection id="link-2-1287" from-id="1287" to-id="1286"/&gt;</v>
      </c>
      <c r="AG294" s="18" t="str">
        <f t="shared" si="109"/>
        <v/>
      </c>
    </row>
    <row r="295" spans="1:33">
      <c r="A295" s="1" t="s">
        <v>125</v>
      </c>
      <c r="B295" s="21">
        <v>4</v>
      </c>
      <c r="C295" s="17" t="str">
        <f t="shared" si="110"/>
        <v>The creative learning environment</v>
      </c>
      <c r="D295" s="21">
        <v>2</v>
      </c>
      <c r="E295" s="21" t="s">
        <v>723</v>
      </c>
      <c r="F295" s="21"/>
      <c r="G295" s="17" t="str">
        <f t="shared" si="93"/>
        <v/>
      </c>
      <c r="H295" s="22">
        <v>1258</v>
      </c>
      <c r="I295" s="23"/>
      <c r="J295" s="23"/>
      <c r="K295" s="17" t="s">
        <v>124</v>
      </c>
      <c r="L295" s="17" t="str">
        <f t="shared" si="94"/>
        <v>Market regulation public procurement</v>
      </c>
      <c r="M295" s="17" t="str">
        <f t="shared" si="95"/>
        <v>Market regulation public procurement</v>
      </c>
      <c r="N295" s="17" t="str">
        <f t="shared" si="96"/>
        <v>Market regulation public procurement</v>
      </c>
      <c r="O295" s="17" t="str">
        <f t="shared" si="97"/>
        <v>Market regulation public procurement</v>
      </c>
      <c r="P295" s="17" t="str">
        <f t="shared" si="98"/>
        <v>Market regulation public procurement</v>
      </c>
      <c r="Q295" s="17" t="str">
        <f t="shared" si="99"/>
        <v>Market regulation public procurement</v>
      </c>
      <c r="R295" s="17" t="str">
        <f t="shared" si="100"/>
        <v>Market regulation public procurement</v>
      </c>
      <c r="S295" s="17" t="str">
        <f t="shared" si="101"/>
        <v>Market regulation public procurement</v>
      </c>
      <c r="T295" s="23" t="s">
        <v>4</v>
      </c>
      <c r="U295" s="17"/>
      <c r="V295" s="17"/>
      <c r="W295" s="18" t="str">
        <f t="shared" si="102"/>
        <v>&lt;concept id="1288" label="The creative learning environment - other-resource&amp;#xa;Market regulation public procurement&amp;#xa;1288"/&gt;</v>
      </c>
      <c r="X295" s="18" t="str">
        <f t="shared" ca="1" si="90"/>
        <v>&lt;concept-appearance id="1288" x="2407" y="5424" stylesheet-id="other-resource" background-color="207, 226, 243,255" /&gt;</v>
      </c>
      <c r="Y295" s="18">
        <f t="shared" ca="1" si="103"/>
        <v>2407</v>
      </c>
      <c r="Z295" s="18">
        <f t="shared" ca="1" si="104"/>
        <v>5424</v>
      </c>
      <c r="AA295" s="18">
        <f t="shared" si="91"/>
        <v>1</v>
      </c>
      <c r="AB295" s="18">
        <f t="shared" si="105"/>
        <v>1</v>
      </c>
      <c r="AC295" s="18">
        <f t="shared" si="92"/>
        <v>4</v>
      </c>
      <c r="AD295" s="18" t="str">
        <f t="shared" si="106"/>
        <v>207, 226, 243,255</v>
      </c>
      <c r="AE295" s="18" t="str">
        <f t="shared" si="107"/>
        <v>&lt;connection id="link-1-1288" from-id="1288" to-id="1258"/&gt;</v>
      </c>
      <c r="AF295" s="18" t="str">
        <f t="shared" si="108"/>
        <v/>
      </c>
      <c r="AG295" s="18" t="str">
        <f t="shared" si="109"/>
        <v/>
      </c>
    </row>
    <row r="296" spans="1:33">
      <c r="A296" s="1" t="s">
        <v>123</v>
      </c>
      <c r="B296" s="21">
        <v>4</v>
      </c>
      <c r="C296" s="17" t="str">
        <f t="shared" si="110"/>
        <v>The creative learning environment</v>
      </c>
      <c r="D296" s="21">
        <v>2</v>
      </c>
      <c r="E296" s="21" t="s">
        <v>723</v>
      </c>
      <c r="F296" s="21"/>
      <c r="G296" s="17" t="str">
        <f t="shared" si="93"/>
        <v/>
      </c>
      <c r="H296" s="22">
        <v>1258</v>
      </c>
      <c r="I296" s="23"/>
      <c r="J296" s="23"/>
      <c r="K296" s="17" t="s">
        <v>122</v>
      </c>
      <c r="L296" s="17" t="str">
        <f t="shared" si="94"/>
        <v>Policy / e-inclusion, political&amp;#xa;will, finance</v>
      </c>
      <c r="M296" s="17" t="str">
        <f t="shared" si="95"/>
        <v>Policy / e-inclusion, political&amp;#xa;will, finance</v>
      </c>
      <c r="N296" s="17" t="str">
        <f t="shared" si="96"/>
        <v>Policy / e-inclusion, political&amp;#xa;will, finance</v>
      </c>
      <c r="O296" s="17" t="str">
        <f t="shared" si="97"/>
        <v>Policy / e-inclusion, political&amp;#xa;will, finance</v>
      </c>
      <c r="P296" s="17" t="str">
        <f t="shared" si="98"/>
        <v>Policy / e-inclusion, political&amp;#xa;will, finance</v>
      </c>
      <c r="Q296" s="17" t="str">
        <f t="shared" si="99"/>
        <v>Policy / e-inclusion, political&amp;#xa;will, finance</v>
      </c>
      <c r="R296" s="17" t="str">
        <f t="shared" si="100"/>
        <v>Policy / e-inclusion, political&amp;#xa;will, finance</v>
      </c>
      <c r="S296" s="17" t="str">
        <f t="shared" si="101"/>
        <v>Policy / e-inclusion, political&amp;#xa;will, finance</v>
      </c>
      <c r="T296" s="23" t="s">
        <v>4</v>
      </c>
      <c r="U296" s="17"/>
      <c r="V296" s="17"/>
      <c r="W296" s="18" t="str">
        <f t="shared" si="102"/>
        <v>&lt;concept id="1289" label="The creative learning environment - other-resource&amp;#xa;Policy / e-inclusion, political&amp;#xa;will, finance&amp;#xa;1289"/&gt;</v>
      </c>
      <c r="X296" s="18" t="str">
        <f t="shared" ca="1" si="90"/>
        <v>&lt;concept-appearance id="1289" x="2752" y="5801" stylesheet-id="other-resource" background-color="207, 226, 243,255" /&gt;</v>
      </c>
      <c r="Y296" s="18">
        <f t="shared" ca="1" si="103"/>
        <v>2752</v>
      </c>
      <c r="Z296" s="18">
        <f t="shared" ca="1" si="104"/>
        <v>5801</v>
      </c>
      <c r="AA296" s="18">
        <f t="shared" si="91"/>
        <v>1</v>
      </c>
      <c r="AB296" s="18">
        <f t="shared" si="105"/>
        <v>1</v>
      </c>
      <c r="AC296" s="18">
        <f t="shared" si="92"/>
        <v>4</v>
      </c>
      <c r="AD296" s="18" t="str">
        <f t="shared" si="106"/>
        <v>207, 226, 243,255</v>
      </c>
      <c r="AE296" s="18" t="str">
        <f t="shared" si="107"/>
        <v>&lt;connection id="link-1-1289" from-id="1289" to-id="1258"/&gt;</v>
      </c>
      <c r="AF296" s="18" t="str">
        <f t="shared" si="108"/>
        <v/>
      </c>
      <c r="AG296" s="18" t="str">
        <f t="shared" si="109"/>
        <v/>
      </c>
    </row>
    <row r="297" spans="1:33">
      <c r="A297" s="1" t="s">
        <v>121</v>
      </c>
      <c r="B297" s="21">
        <v>4</v>
      </c>
      <c r="C297" s="17" t="str">
        <f t="shared" si="110"/>
        <v>The creative learning environment</v>
      </c>
      <c r="D297" s="21">
        <v>2</v>
      </c>
      <c r="E297" s="21" t="s">
        <v>723</v>
      </c>
      <c r="F297" s="21"/>
      <c r="G297" s="17" t="str">
        <f t="shared" si="93"/>
        <v/>
      </c>
      <c r="H297" s="22">
        <v>1263</v>
      </c>
      <c r="I297" s="23"/>
      <c r="J297" s="23"/>
      <c r="K297" s="17" t="s">
        <v>120</v>
      </c>
      <c r="L297" s="17" t="str">
        <f t="shared" si="94"/>
        <v>Adoption of TEL agenda by school&amp;#xa;leaders (Role/ guiding, training awareness raising)</v>
      </c>
      <c r="M297" s="17" t="str">
        <f t="shared" si="95"/>
        <v>Adoption of TEL agenda by school&amp;#xa;leaders (Role/ guiding, training&amp;#xa;awareness raising)</v>
      </c>
      <c r="N297" s="17" t="str">
        <f t="shared" si="96"/>
        <v>Adoption of TEL agenda by school&amp;#xa;leaders (Role/ guiding, training&amp;#xa;awareness raising)</v>
      </c>
      <c r="O297" s="17" t="str">
        <f t="shared" si="97"/>
        <v>Adoption of TEL agenda by school&amp;#xa;leaders (Role/ guiding, training&amp;#xa;awareness raising)</v>
      </c>
      <c r="P297" s="17" t="str">
        <f t="shared" si="98"/>
        <v>Adoption of TEL agenda by school&amp;#xa;leaders (Role/ guiding, training&amp;#xa;awareness raising)</v>
      </c>
      <c r="Q297" s="17" t="str">
        <f t="shared" si="99"/>
        <v>Adoption of TEL agenda by school&amp;#xa;leaders (Role/ guiding, training&amp;#xa;awareness raising)</v>
      </c>
      <c r="R297" s="17" t="str">
        <f t="shared" si="100"/>
        <v>Adoption of TEL agenda by school&amp;#xa;leaders (Role/ guiding, training&amp;#xa;awareness raising)</v>
      </c>
      <c r="S297" s="17" t="str">
        <f t="shared" si="101"/>
        <v>Adoption of TEL agenda by school&amp;#xa;leaders (Role/ guiding, training&amp;#xa;awareness raising)</v>
      </c>
      <c r="T297" s="23" t="s">
        <v>4</v>
      </c>
      <c r="U297" s="17"/>
      <c r="V297" s="17"/>
      <c r="W297" s="18" t="str">
        <f t="shared" si="102"/>
        <v>&lt;concept id="1290" label="The creative learning environment - other-resource&amp;#xa;Adoption of TEL agenda by school&amp;#xa;leaders (Role/ guiding, training&amp;#xa;awareness raising)&amp;#xa;1290"/&gt;</v>
      </c>
      <c r="X297" s="18" t="str">
        <f t="shared" ca="1" si="90"/>
        <v>&lt;concept-appearance id="1290" x="2279" y="5849" stylesheet-id="other-resource" background-color="207, 226, 243,255" /&gt;</v>
      </c>
      <c r="Y297" s="18">
        <f t="shared" ca="1" si="103"/>
        <v>2279</v>
      </c>
      <c r="Z297" s="18">
        <f t="shared" ca="1" si="104"/>
        <v>5849</v>
      </c>
      <c r="AA297" s="18">
        <f t="shared" si="91"/>
        <v>1</v>
      </c>
      <c r="AB297" s="18">
        <f t="shared" si="105"/>
        <v>1</v>
      </c>
      <c r="AC297" s="18">
        <f t="shared" si="92"/>
        <v>4</v>
      </c>
      <c r="AD297" s="18" t="str">
        <f t="shared" si="106"/>
        <v>207, 226, 243,255</v>
      </c>
      <c r="AE297" s="18" t="str">
        <f t="shared" si="107"/>
        <v>&lt;connection id="link-1-1290" from-id="1290" to-id="1263"/&gt;</v>
      </c>
      <c r="AF297" s="18" t="str">
        <f t="shared" si="108"/>
        <v/>
      </c>
      <c r="AG297" s="18" t="str">
        <f t="shared" si="109"/>
        <v/>
      </c>
    </row>
    <row r="298" spans="1:33">
      <c r="A298" s="1" t="s">
        <v>119</v>
      </c>
      <c r="B298" s="21">
        <v>4</v>
      </c>
      <c r="C298" s="17" t="str">
        <f t="shared" si="110"/>
        <v>The creative learning environment</v>
      </c>
      <c r="D298" s="21">
        <v>2</v>
      </c>
      <c r="E298" s="21" t="s">
        <v>723</v>
      </c>
      <c r="F298" s="21"/>
      <c r="G298" s="17" t="str">
        <f t="shared" si="93"/>
        <v/>
      </c>
      <c r="H298" s="22">
        <v>1263</v>
      </c>
      <c r="I298" s="23"/>
      <c r="J298" s="23"/>
      <c r="K298" s="17" t="s">
        <v>118</v>
      </c>
      <c r="L298" s="17" t="str">
        <f t="shared" si="94"/>
        <v>Adoption of open standards</v>
      </c>
      <c r="M298" s="17" t="str">
        <f t="shared" si="95"/>
        <v>Adoption of open standards</v>
      </c>
      <c r="N298" s="17" t="str">
        <f t="shared" si="96"/>
        <v>Adoption of open standards</v>
      </c>
      <c r="O298" s="17" t="str">
        <f t="shared" si="97"/>
        <v>Adoption of open standards</v>
      </c>
      <c r="P298" s="17" t="str">
        <f t="shared" si="98"/>
        <v>Adoption of open standards</v>
      </c>
      <c r="Q298" s="17" t="str">
        <f t="shared" si="99"/>
        <v>Adoption of open standards</v>
      </c>
      <c r="R298" s="17" t="str">
        <f t="shared" si="100"/>
        <v>Adoption of open standards</v>
      </c>
      <c r="S298" s="17" t="str">
        <f t="shared" si="101"/>
        <v>Adoption of open standards</v>
      </c>
      <c r="T298" s="23" t="s">
        <v>0</v>
      </c>
      <c r="U298" s="17"/>
      <c r="V298" s="17"/>
      <c r="W298" s="18" t="str">
        <f t="shared" si="102"/>
        <v>&lt;concept id="1291" label="The creative learning environment - other-resource&amp;#xa;Adoption of open standards&amp;#xa;1291"/&gt;</v>
      </c>
      <c r="X298" s="18" t="str">
        <f t="shared" ca="1" si="90"/>
        <v>&lt;concept-appearance id="1291" x="4229" y="5551" stylesheet-id="other-resource" background-color="207, 226, 243,255" /&gt;</v>
      </c>
      <c r="Y298" s="18">
        <f t="shared" ca="1" si="103"/>
        <v>4229</v>
      </c>
      <c r="Z298" s="18">
        <f t="shared" ca="1" si="104"/>
        <v>5551</v>
      </c>
      <c r="AA298" s="18">
        <f t="shared" si="91"/>
        <v>1</v>
      </c>
      <c r="AB298" s="18">
        <f t="shared" si="105"/>
        <v>2</v>
      </c>
      <c r="AC298" s="18">
        <f t="shared" si="92"/>
        <v>4</v>
      </c>
      <c r="AD298" s="18" t="str">
        <f t="shared" si="106"/>
        <v>207, 226, 243,255</v>
      </c>
      <c r="AE298" s="18" t="str">
        <f t="shared" si="107"/>
        <v>&lt;connection id="link-1-1291" from-id="1291" to-id="1263"/&gt;</v>
      </c>
      <c r="AF298" s="18" t="str">
        <f t="shared" si="108"/>
        <v/>
      </c>
      <c r="AG298" s="18" t="str">
        <f t="shared" si="109"/>
        <v/>
      </c>
    </row>
    <row r="299" spans="1:33">
      <c r="A299" s="1" t="s">
        <v>117</v>
      </c>
      <c r="B299" s="21">
        <v>4</v>
      </c>
      <c r="C299" s="17" t="str">
        <f t="shared" si="110"/>
        <v>The creative learning environment</v>
      </c>
      <c r="D299" s="21">
        <v>2</v>
      </c>
      <c r="E299" s="21" t="s">
        <v>723</v>
      </c>
      <c r="F299" s="21"/>
      <c r="G299" s="17" t="str">
        <f t="shared" si="93"/>
        <v/>
      </c>
      <c r="H299" s="22">
        <v>1263</v>
      </c>
      <c r="I299" s="23"/>
      <c r="J299" s="23"/>
      <c r="K299" s="17" t="s">
        <v>116</v>
      </c>
      <c r="L299" s="17" t="str">
        <f t="shared" si="94"/>
        <v>Business models for high-quality&amp;#xa;open content and market creation</v>
      </c>
      <c r="M299" s="17" t="str">
        <f t="shared" si="95"/>
        <v>Business models for high-quality&amp;#xa;open content and market creation</v>
      </c>
      <c r="N299" s="17" t="str">
        <f t="shared" si="96"/>
        <v>Business models for high-quality&amp;#xa;open content and market creation</v>
      </c>
      <c r="O299" s="17" t="str">
        <f t="shared" si="97"/>
        <v>Business models for high-quality&amp;#xa;open content and market creation</v>
      </c>
      <c r="P299" s="17" t="str">
        <f t="shared" si="98"/>
        <v>Business models for high-quality&amp;#xa;open content and market creation</v>
      </c>
      <c r="Q299" s="17" t="str">
        <f t="shared" si="99"/>
        <v>Business models for high-quality&amp;#xa;open content and market creation</v>
      </c>
      <c r="R299" s="17" t="str">
        <f t="shared" si="100"/>
        <v>Business models for high-quality&amp;#xa;open content and market creation</v>
      </c>
      <c r="S299" s="17" t="str">
        <f t="shared" si="101"/>
        <v>Business models for high-quality&amp;#xa;open content and market creation</v>
      </c>
      <c r="T299" s="23" t="s">
        <v>0</v>
      </c>
      <c r="U299" s="17"/>
      <c r="V299" s="17"/>
      <c r="W299" s="18" t="str">
        <f t="shared" si="102"/>
        <v>&lt;concept id="1292" label="The creative learning environment - other-resource&amp;#xa;Business models for high-quality&amp;#xa;open content and market creation&amp;#xa;1292"/&gt;</v>
      </c>
      <c r="X299" s="18" t="str">
        <f t="shared" ca="1" si="90"/>
        <v>&lt;concept-appearance id="1292" x="4507" y="5304" stylesheet-id="other-resource" background-color="207, 226, 243,255" /&gt;</v>
      </c>
      <c r="Y299" s="18">
        <f t="shared" ca="1" si="103"/>
        <v>4507</v>
      </c>
      <c r="Z299" s="18">
        <f t="shared" ca="1" si="104"/>
        <v>5304</v>
      </c>
      <c r="AA299" s="18">
        <f t="shared" si="91"/>
        <v>1</v>
      </c>
      <c r="AB299" s="18">
        <f t="shared" si="105"/>
        <v>2</v>
      </c>
      <c r="AC299" s="18">
        <f t="shared" si="92"/>
        <v>4</v>
      </c>
      <c r="AD299" s="18" t="str">
        <f t="shared" si="106"/>
        <v>207, 226, 243,255</v>
      </c>
      <c r="AE299" s="18" t="str">
        <f t="shared" si="107"/>
        <v>&lt;connection id="link-1-1292" from-id="1292" to-id="1263"/&gt;</v>
      </c>
      <c r="AF299" s="18" t="str">
        <f t="shared" si="108"/>
        <v/>
      </c>
      <c r="AG299" s="18" t="str">
        <f t="shared" si="109"/>
        <v/>
      </c>
    </row>
    <row r="300" spans="1:33">
      <c r="A300" s="1" t="s">
        <v>115</v>
      </c>
      <c r="B300" s="21">
        <v>4</v>
      </c>
      <c r="C300" s="17" t="str">
        <f t="shared" si="110"/>
        <v>The creative learning environment</v>
      </c>
      <c r="D300" s="21">
        <v>2</v>
      </c>
      <c r="E300" s="21" t="s">
        <v>723</v>
      </c>
      <c r="F300" s="21"/>
      <c r="G300" s="17" t="str">
        <f t="shared" si="93"/>
        <v/>
      </c>
      <c r="H300" s="22">
        <v>1284</v>
      </c>
      <c r="I300" s="23">
        <v>1272</v>
      </c>
      <c r="J300" s="23"/>
      <c r="K300" s="17" t="s">
        <v>114</v>
      </c>
      <c r="L300" s="17" t="str">
        <f t="shared" si="94"/>
        <v>Adoption of learning analytics as&amp;#xa;assessment method by teachers</v>
      </c>
      <c r="M300" s="17" t="str">
        <f t="shared" si="95"/>
        <v>Adoption of learning analytics as&amp;#xa;assessment method by teachers</v>
      </c>
      <c r="N300" s="17" t="str">
        <f t="shared" si="96"/>
        <v>Adoption of learning analytics as&amp;#xa;assessment method by teachers</v>
      </c>
      <c r="O300" s="17" t="str">
        <f t="shared" si="97"/>
        <v>Adoption of learning analytics as&amp;#xa;assessment method by teachers</v>
      </c>
      <c r="P300" s="17" t="str">
        <f t="shared" si="98"/>
        <v>Adoption of learning analytics as&amp;#xa;assessment method by teachers</v>
      </c>
      <c r="Q300" s="17" t="str">
        <f t="shared" si="99"/>
        <v>Adoption of learning analytics as&amp;#xa;assessment method by teachers</v>
      </c>
      <c r="R300" s="17" t="str">
        <f t="shared" si="100"/>
        <v>Adoption of learning analytics as&amp;#xa;assessment method by teachers</v>
      </c>
      <c r="S300" s="17" t="str">
        <f t="shared" si="101"/>
        <v>Adoption of learning analytics as&amp;#xa;assessment method by teachers</v>
      </c>
      <c r="T300" s="23" t="s">
        <v>0</v>
      </c>
      <c r="U300" s="17"/>
      <c r="V300" s="17"/>
      <c r="W300" s="18" t="str">
        <f t="shared" si="102"/>
        <v>&lt;concept id="1293" label="The creative learning environment - other-resource&amp;#xa;Adoption of learning analytics as&amp;#xa;assessment method by teachers&amp;#xa;1293"/&gt;</v>
      </c>
      <c r="X300" s="18" t="str">
        <f t="shared" ca="1" si="90"/>
        <v>&lt;concept-appearance id="1293" x="4230" y="5631" stylesheet-id="other-resource" background-color="207, 226, 243,255" /&gt;</v>
      </c>
      <c r="Y300" s="18">
        <f t="shared" ca="1" si="103"/>
        <v>4230</v>
      </c>
      <c r="Z300" s="18">
        <f t="shared" ca="1" si="104"/>
        <v>5631</v>
      </c>
      <c r="AA300" s="18">
        <f t="shared" si="91"/>
        <v>1</v>
      </c>
      <c r="AB300" s="18">
        <f t="shared" si="105"/>
        <v>2</v>
      </c>
      <c r="AC300" s="18">
        <f t="shared" si="92"/>
        <v>4</v>
      </c>
      <c r="AD300" s="18" t="str">
        <f t="shared" si="106"/>
        <v>207, 226, 243,255</v>
      </c>
      <c r="AE300" s="18" t="str">
        <f t="shared" si="107"/>
        <v>&lt;connection id="link-1-1293" from-id="1293" to-id="1284"/&gt;</v>
      </c>
      <c r="AF300" s="18" t="str">
        <f t="shared" si="108"/>
        <v>&lt;connection id="link-2-1293" from-id="1293" to-id="1272"/&gt;</v>
      </c>
      <c r="AG300" s="18" t="str">
        <f t="shared" si="109"/>
        <v/>
      </c>
    </row>
    <row r="301" spans="1:33">
      <c r="A301" s="1" t="s">
        <v>113</v>
      </c>
      <c r="B301" s="21">
        <v>4</v>
      </c>
      <c r="C301" s="17" t="str">
        <f t="shared" si="110"/>
        <v>The creative learning environment</v>
      </c>
      <c r="D301" s="21">
        <v>2</v>
      </c>
      <c r="E301" s="21" t="s">
        <v>723</v>
      </c>
      <c r="F301" s="21"/>
      <c r="G301" s="17" t="str">
        <f t="shared" si="93"/>
        <v/>
      </c>
      <c r="H301" s="22">
        <v>1275</v>
      </c>
      <c r="I301" s="23"/>
      <c r="J301" s="23"/>
      <c r="K301" s="17" t="s">
        <v>112</v>
      </c>
      <c r="L301" s="17" t="str">
        <f t="shared" si="94"/>
        <v>Policy - change the school culture&amp;#xa;to more student-centred individual learner goals</v>
      </c>
      <c r="M301" s="17" t="str">
        <f t="shared" si="95"/>
        <v>Policy - change the school culture&amp;#xa;to more student-centred individual&amp;#xa;learner goals</v>
      </c>
      <c r="N301" s="17" t="str">
        <f t="shared" si="96"/>
        <v>Policy - change the school culture&amp;#xa;to more student-centred individual&amp;#xa;learner goals</v>
      </c>
      <c r="O301" s="17" t="str">
        <f t="shared" si="97"/>
        <v>Policy - change the school culture&amp;#xa;to more student-centred individual&amp;#xa;learner goals</v>
      </c>
      <c r="P301" s="17" t="str">
        <f t="shared" si="98"/>
        <v>Policy - change the school culture&amp;#xa;to more student-centred individual&amp;#xa;learner goals</v>
      </c>
      <c r="Q301" s="17" t="str">
        <f t="shared" si="99"/>
        <v>Policy - change the school culture&amp;#xa;to more student-centred individual&amp;#xa;learner goals</v>
      </c>
      <c r="R301" s="17" t="str">
        <f t="shared" si="100"/>
        <v>Policy - change the school culture&amp;#xa;to more student-centred individual&amp;#xa;learner goals</v>
      </c>
      <c r="S301" s="17" t="str">
        <f t="shared" si="101"/>
        <v>Policy - change the school culture&amp;#xa;to more student-centred individual&amp;#xa;learner goals</v>
      </c>
      <c r="T301" s="23" t="s">
        <v>13</v>
      </c>
      <c r="U301" s="17"/>
      <c r="V301" s="17"/>
      <c r="W301" s="18" t="str">
        <f t="shared" si="102"/>
        <v>&lt;concept id="1294" label="The creative learning environment - other-resource&amp;#xa;Policy - change the school culture&amp;#xa;to more student-centred individual&amp;#xa;learner goals&amp;#xa;1294"/&gt;</v>
      </c>
      <c r="X301" s="18" t="str">
        <f t="shared" ca="1" si="90"/>
        <v>&lt;concept-appearance id="1294" x="7325" y="5487" stylesheet-id="other-resource" background-color="207, 226, 243,255" /&gt;</v>
      </c>
      <c r="Y301" s="18">
        <f t="shared" ca="1" si="103"/>
        <v>7325</v>
      </c>
      <c r="Z301" s="18">
        <f t="shared" ca="1" si="104"/>
        <v>5487</v>
      </c>
      <c r="AA301" s="18">
        <f t="shared" si="91"/>
        <v>1</v>
      </c>
      <c r="AB301" s="18">
        <f t="shared" si="105"/>
        <v>3</v>
      </c>
      <c r="AC301" s="18">
        <f t="shared" si="92"/>
        <v>4</v>
      </c>
      <c r="AD301" s="18" t="str">
        <f t="shared" si="106"/>
        <v>207, 226, 243,255</v>
      </c>
      <c r="AE301" s="18" t="str">
        <f t="shared" si="107"/>
        <v>&lt;connection id="link-1-1294" from-id="1294" to-id="1275"/&gt;</v>
      </c>
      <c r="AF301" s="18" t="str">
        <f t="shared" si="108"/>
        <v/>
      </c>
      <c r="AG301" s="18" t="str">
        <f t="shared" si="109"/>
        <v/>
      </c>
    </row>
    <row r="302" spans="1:33">
      <c r="A302" s="1" t="s">
        <v>111</v>
      </c>
      <c r="B302" s="21">
        <v>4</v>
      </c>
      <c r="C302" s="17" t="str">
        <f t="shared" si="110"/>
        <v>The creative learning environment</v>
      </c>
      <c r="D302" s="21">
        <v>2</v>
      </c>
      <c r="E302" s="21" t="s">
        <v>723</v>
      </c>
      <c r="F302" s="21"/>
      <c r="G302" s="17" t="str">
        <f t="shared" si="93"/>
        <v/>
      </c>
      <c r="H302" s="22">
        <v>1284</v>
      </c>
      <c r="I302" s="23">
        <v>1272</v>
      </c>
      <c r="J302" s="23"/>
      <c r="K302" s="17" t="s">
        <v>110</v>
      </c>
      <c r="L302" s="17" t="str">
        <f t="shared" si="94"/>
        <v>Adoption of learning analytics at&amp;#xa;state level</v>
      </c>
      <c r="M302" s="17" t="str">
        <f t="shared" si="95"/>
        <v>Adoption of learning analytics at&amp;#xa;state level</v>
      </c>
      <c r="N302" s="17" t="str">
        <f t="shared" si="96"/>
        <v>Adoption of learning analytics at&amp;#xa;state level</v>
      </c>
      <c r="O302" s="17" t="str">
        <f t="shared" si="97"/>
        <v>Adoption of learning analytics at&amp;#xa;state level</v>
      </c>
      <c r="P302" s="17" t="str">
        <f t="shared" si="98"/>
        <v>Adoption of learning analytics at&amp;#xa;state level</v>
      </c>
      <c r="Q302" s="17" t="str">
        <f t="shared" si="99"/>
        <v>Adoption of learning analytics at&amp;#xa;state level</v>
      </c>
      <c r="R302" s="17" t="str">
        <f t="shared" si="100"/>
        <v>Adoption of learning analytics at&amp;#xa;state level</v>
      </c>
      <c r="S302" s="17" t="str">
        <f t="shared" si="101"/>
        <v>Adoption of learning analytics at&amp;#xa;state level</v>
      </c>
      <c r="T302" s="23" t="s">
        <v>13</v>
      </c>
      <c r="U302" s="17"/>
      <c r="V302" s="17"/>
      <c r="W302" s="18" t="str">
        <f t="shared" si="102"/>
        <v>&lt;concept id="1295" label="The creative learning environment - other-resource&amp;#xa;Adoption of learning analytics at&amp;#xa;state level&amp;#xa;1295"/&gt;</v>
      </c>
      <c r="X302" s="18" t="str">
        <f t="shared" ca="1" si="90"/>
        <v>&lt;concept-appearance id="1295" x="7332" y="5483" stylesheet-id="other-resource" background-color="207, 226, 243,255" /&gt;</v>
      </c>
      <c r="Y302" s="18">
        <f t="shared" ca="1" si="103"/>
        <v>7332</v>
      </c>
      <c r="Z302" s="18">
        <f t="shared" ca="1" si="104"/>
        <v>5483</v>
      </c>
      <c r="AA302" s="18">
        <f t="shared" si="91"/>
        <v>1</v>
      </c>
      <c r="AB302" s="18">
        <f t="shared" si="105"/>
        <v>3</v>
      </c>
      <c r="AC302" s="18">
        <f t="shared" si="92"/>
        <v>4</v>
      </c>
      <c r="AD302" s="18" t="str">
        <f t="shared" si="106"/>
        <v>207, 226, 243,255</v>
      </c>
      <c r="AE302" s="18" t="str">
        <f t="shared" si="107"/>
        <v>&lt;connection id="link-1-1295" from-id="1295" to-id="1284"/&gt;</v>
      </c>
      <c r="AF302" s="18" t="str">
        <f t="shared" si="108"/>
        <v>&lt;connection id="link-2-1295" from-id="1295" to-id="1272"/&gt;</v>
      </c>
      <c r="AG302" s="18" t="str">
        <f t="shared" si="109"/>
        <v/>
      </c>
    </row>
    <row r="303" spans="1:33">
      <c r="A303" s="1" t="s">
        <v>109</v>
      </c>
      <c r="B303" s="21">
        <v>4</v>
      </c>
      <c r="C303" s="17" t="str">
        <f t="shared" si="110"/>
        <v>The creative learning environment</v>
      </c>
      <c r="D303" s="21">
        <v>2</v>
      </c>
      <c r="E303" s="21" t="s">
        <v>723</v>
      </c>
      <c r="F303" s="21"/>
      <c r="G303" s="17" t="str">
        <f t="shared" si="93"/>
        <v/>
      </c>
      <c r="H303" s="22">
        <v>1266</v>
      </c>
      <c r="I303" s="23"/>
      <c r="J303" s="23"/>
      <c r="K303" s="17" t="s">
        <v>693</v>
      </c>
      <c r="L303" s="17" t="str">
        <f t="shared" si="94"/>
        <v>Modernised / new policy and regulation&amp;#xa;regarding children&amp;apos;s internet safety - data security strategy</v>
      </c>
      <c r="M303" s="17" t="str">
        <f t="shared" si="95"/>
        <v>Modernised / new policy and regulation&amp;#xa;regarding children&amp;apos;s&amp;#xa;internet safety - data security strategy</v>
      </c>
      <c r="N303" s="17" t="str">
        <f t="shared" si="96"/>
        <v>Modernised / new policy and regulation&amp;#xa;regarding children&amp;apos;s&amp;#xa;internet safety - data security&amp;#xa;strategy</v>
      </c>
      <c r="O303" s="17" t="str">
        <f t="shared" si="97"/>
        <v>Modernised / new policy and regulation&amp;#xa;regarding children&amp;apos;s&amp;#xa;internet safety - data security&amp;#xa;strategy</v>
      </c>
      <c r="P303" s="17" t="str">
        <f t="shared" si="98"/>
        <v>Modernised / new policy and regulation&amp;#xa;regarding children&amp;apos;s&amp;#xa;internet safety - data security&amp;#xa;strategy</v>
      </c>
      <c r="Q303" s="17" t="str">
        <f t="shared" si="99"/>
        <v>Modernised / new policy and regulation&amp;#xa;regarding children&amp;apos;s&amp;#xa;internet safety - data security&amp;#xa;strategy</v>
      </c>
      <c r="R303" s="17" t="str">
        <f t="shared" si="100"/>
        <v>Modernised / new policy and regulation&amp;#xa;regarding children&amp;apos;s&amp;#xa;internet safety - data security&amp;#xa;strategy</v>
      </c>
      <c r="S303" s="17" t="str">
        <f t="shared" si="101"/>
        <v>Modernised / new policy and regulation&amp;#xa;regarding children&amp;apos;s&amp;#xa;internet safety - data security&amp;#xa;strategy</v>
      </c>
      <c r="T303" s="23" t="s">
        <v>4</v>
      </c>
      <c r="U303" s="17"/>
      <c r="V303" s="17"/>
      <c r="W303" s="18" t="str">
        <f t="shared" si="102"/>
        <v>&lt;concept id="1296" label="The creative learning environment - other-resource&amp;#xa;Modernised / new policy and regulation&amp;#xa;regarding children&amp;apos;s&amp;#xa;internet safety - data security&amp;#xa;strategy&amp;#xa;1296"/&gt;</v>
      </c>
      <c r="X303" s="18" t="str">
        <f t="shared" ca="1" si="90"/>
        <v>&lt;concept-appearance id="1296" x="3592" y="5708" stylesheet-id="other-resource" background-color="207, 226, 243,255" /&gt;</v>
      </c>
      <c r="Y303" s="18">
        <f t="shared" ca="1" si="103"/>
        <v>3592</v>
      </c>
      <c r="Z303" s="18">
        <f t="shared" ca="1" si="104"/>
        <v>5708</v>
      </c>
      <c r="AA303" s="18">
        <f t="shared" si="91"/>
        <v>1</v>
      </c>
      <c r="AB303" s="18">
        <f t="shared" si="105"/>
        <v>1</v>
      </c>
      <c r="AC303" s="18">
        <f t="shared" si="92"/>
        <v>4</v>
      </c>
      <c r="AD303" s="18" t="str">
        <f t="shared" si="106"/>
        <v>207, 226, 243,255</v>
      </c>
      <c r="AE303" s="18" t="str">
        <f t="shared" si="107"/>
        <v>&lt;connection id="link-1-1296" from-id="1296" to-id="1266"/&gt;</v>
      </c>
      <c r="AF303" s="18" t="str">
        <f t="shared" si="108"/>
        <v/>
      </c>
      <c r="AG303" s="18" t="str">
        <f t="shared" si="109"/>
        <v/>
      </c>
    </row>
    <row r="304" spans="1:33">
      <c r="A304" s="1" t="s">
        <v>108</v>
      </c>
      <c r="B304" s="21">
        <v>4</v>
      </c>
      <c r="C304" s="17" t="str">
        <f t="shared" si="110"/>
        <v>The creative learning environment</v>
      </c>
      <c r="D304" s="21">
        <v>2</v>
      </c>
      <c r="E304" s="21" t="s">
        <v>723</v>
      </c>
      <c r="F304" s="21"/>
      <c r="G304" s="17" t="str">
        <f t="shared" si="93"/>
        <v/>
      </c>
      <c r="H304" s="22">
        <v>1263</v>
      </c>
      <c r="I304" s="23"/>
      <c r="J304" s="23"/>
      <c r="K304" s="17" t="s">
        <v>680</v>
      </c>
      <c r="L304" s="17" t="str">
        <f t="shared" si="94"/>
        <v>Share &amp;quot;framework of value&amp;quot;&amp;#xa;of e-content evaluation mechanisms</v>
      </c>
      <c r="M304" s="17" t="str">
        <f t="shared" si="95"/>
        <v>Share &amp;quot;framework of value&amp;quot;&amp;#xa;of e-content evaluation mechanisms</v>
      </c>
      <c r="N304" s="17" t="str">
        <f t="shared" si="96"/>
        <v>Share &amp;quot;framework of value&amp;quot;&amp;#xa;of e-content evaluation mechanisms</v>
      </c>
      <c r="O304" s="17" t="str">
        <f t="shared" si="97"/>
        <v>Share &amp;quot;framework of value&amp;quot;&amp;#xa;of e-content evaluation mechanisms</v>
      </c>
      <c r="P304" s="17" t="str">
        <f t="shared" si="98"/>
        <v>Share &amp;quot;framework of value&amp;quot;&amp;#xa;of e-content evaluation mechanisms</v>
      </c>
      <c r="Q304" s="17" t="str">
        <f t="shared" si="99"/>
        <v>Share &amp;quot;framework of value&amp;quot;&amp;#xa;of e-content evaluation mechanisms</v>
      </c>
      <c r="R304" s="17" t="str">
        <f t="shared" si="100"/>
        <v>Share &amp;quot;framework of value&amp;quot;&amp;#xa;of e-content evaluation mechanisms</v>
      </c>
      <c r="S304" s="17" t="str">
        <f t="shared" si="101"/>
        <v>Share &amp;quot;framework of value&amp;quot;&amp;#xa;of e-content evaluation mechanisms</v>
      </c>
      <c r="T304" s="23" t="s">
        <v>4</v>
      </c>
      <c r="U304" s="17"/>
      <c r="V304" s="17"/>
      <c r="W304" s="18" t="str">
        <f t="shared" si="102"/>
        <v>&lt;concept id="1297" label="The creative learning environment - other-resource&amp;#xa;Share &amp;quot;framework of value&amp;quot;&amp;#xa;of e-content evaluation mechanisms&amp;#xa;1297"/&gt;</v>
      </c>
      <c r="X304" s="18" t="str">
        <f t="shared" ca="1" si="90"/>
        <v>&lt;concept-appearance id="1297" x="2598" y="5244" stylesheet-id="other-resource" background-color="207, 226, 243,255" /&gt;</v>
      </c>
      <c r="Y304" s="18">
        <f t="shared" ca="1" si="103"/>
        <v>2598</v>
      </c>
      <c r="Z304" s="18">
        <f t="shared" ca="1" si="104"/>
        <v>5244</v>
      </c>
      <c r="AA304" s="18">
        <f t="shared" si="91"/>
        <v>1</v>
      </c>
      <c r="AB304" s="18">
        <f t="shared" si="105"/>
        <v>1</v>
      </c>
      <c r="AC304" s="18">
        <f t="shared" si="92"/>
        <v>4</v>
      </c>
      <c r="AD304" s="18" t="str">
        <f t="shared" si="106"/>
        <v>207, 226, 243,255</v>
      </c>
      <c r="AE304" s="18" t="str">
        <f t="shared" si="107"/>
        <v>&lt;connection id="link-1-1297" from-id="1297" to-id="1263"/&gt;</v>
      </c>
      <c r="AF304" s="18" t="str">
        <f t="shared" si="108"/>
        <v/>
      </c>
      <c r="AG304" s="18" t="str">
        <f t="shared" si="109"/>
        <v/>
      </c>
    </row>
    <row r="305" spans="1:33">
      <c r="A305" s="1" t="s">
        <v>107</v>
      </c>
      <c r="B305" s="21">
        <v>4</v>
      </c>
      <c r="C305" s="17" t="str">
        <f t="shared" si="110"/>
        <v>The creative learning environment</v>
      </c>
      <c r="D305" s="21">
        <v>2</v>
      </c>
      <c r="E305" s="21" t="s">
        <v>723</v>
      </c>
      <c r="F305" s="21"/>
      <c r="G305" s="17" t="str">
        <f t="shared" si="93"/>
        <v/>
      </c>
      <c r="H305" s="22">
        <v>1284</v>
      </c>
      <c r="I305" s="23">
        <v>1272</v>
      </c>
      <c r="J305" s="23"/>
      <c r="K305" s="17" t="s">
        <v>106</v>
      </c>
      <c r="L305" s="17" t="str">
        <f t="shared" si="94"/>
        <v>Adoption of collaborative learning&amp;#xa;process by teachers / schools; re-skilling teachers in relevant topics</v>
      </c>
      <c r="M305" s="17" t="str">
        <f t="shared" si="95"/>
        <v>Adoption of collaborative learning&amp;#xa;process by teachers / schools;&amp;#xa;re-skilling teachers in relevant topics</v>
      </c>
      <c r="N305" s="17" t="str">
        <f t="shared" si="96"/>
        <v>Adoption of collaborative learning&amp;#xa;process by teachers / schools;&amp;#xa;re-skilling teachers in relevant&amp;#xa;topics</v>
      </c>
      <c r="O305" s="17" t="str">
        <f t="shared" si="97"/>
        <v>Adoption of collaborative learning&amp;#xa;process by teachers / schools;&amp;#xa;re-skilling teachers in relevant&amp;#xa;topics</v>
      </c>
      <c r="P305" s="17" t="str">
        <f t="shared" si="98"/>
        <v>Adoption of collaborative learning&amp;#xa;process by teachers / schools;&amp;#xa;re-skilling teachers in relevant&amp;#xa;topics</v>
      </c>
      <c r="Q305" s="17" t="str">
        <f t="shared" si="99"/>
        <v>Adoption of collaborative learning&amp;#xa;process by teachers / schools;&amp;#xa;re-skilling teachers in relevant&amp;#xa;topics</v>
      </c>
      <c r="R305" s="17" t="str">
        <f t="shared" si="100"/>
        <v>Adoption of collaborative learning&amp;#xa;process by teachers / schools;&amp;#xa;re-skilling teachers in relevant&amp;#xa;topics</v>
      </c>
      <c r="S305" s="17" t="str">
        <f t="shared" si="101"/>
        <v>Adoption of collaborative learning&amp;#xa;process by teachers / schools;&amp;#xa;re-skilling teachers in relevant&amp;#xa;topics</v>
      </c>
      <c r="T305" s="23" t="s">
        <v>4</v>
      </c>
      <c r="U305" s="17"/>
      <c r="V305" s="17"/>
      <c r="W305" s="18" t="str">
        <f t="shared" si="102"/>
        <v>&lt;concept id="1298" label="The creative learning environment - other-resource&amp;#xa;Adoption of collaborative learning&amp;#xa;process by teachers / schools;&amp;#xa;re-skilling teachers in relevant&amp;#xa;topics&amp;#xa;1298"/&gt;</v>
      </c>
      <c r="X305" s="18" t="str">
        <f t="shared" ca="1" si="90"/>
        <v>&lt;concept-appearance id="1298" x="3702" y="5887" stylesheet-id="other-resource" background-color="207, 226, 243,255" /&gt;</v>
      </c>
      <c r="Y305" s="18">
        <f t="shared" ca="1" si="103"/>
        <v>3702</v>
      </c>
      <c r="Z305" s="18">
        <f t="shared" ca="1" si="104"/>
        <v>5887</v>
      </c>
      <c r="AA305" s="18">
        <f t="shared" si="91"/>
        <v>1</v>
      </c>
      <c r="AB305" s="18">
        <f t="shared" si="105"/>
        <v>1</v>
      </c>
      <c r="AC305" s="18">
        <f t="shared" si="92"/>
        <v>4</v>
      </c>
      <c r="AD305" s="18" t="str">
        <f t="shared" si="106"/>
        <v>207, 226, 243,255</v>
      </c>
      <c r="AE305" s="18" t="str">
        <f t="shared" si="107"/>
        <v>&lt;connection id="link-1-1298" from-id="1298" to-id="1284"/&gt;</v>
      </c>
      <c r="AF305" s="18" t="str">
        <f t="shared" si="108"/>
        <v>&lt;connection id="link-2-1298" from-id="1298" to-id="1272"/&gt;</v>
      </c>
      <c r="AG305" s="18" t="str">
        <f t="shared" si="109"/>
        <v/>
      </c>
    </row>
    <row r="306" spans="1:33">
      <c r="A306" s="1" t="s">
        <v>105</v>
      </c>
      <c r="B306" s="21">
        <v>4</v>
      </c>
      <c r="C306" s="17" t="str">
        <f t="shared" si="110"/>
        <v>The creative learning environment</v>
      </c>
      <c r="D306" s="21">
        <v>2</v>
      </c>
      <c r="E306" s="21" t="s">
        <v>723</v>
      </c>
      <c r="F306" s="21"/>
      <c r="G306" s="17" t="str">
        <f t="shared" si="93"/>
        <v/>
      </c>
      <c r="H306" s="22">
        <v>1270</v>
      </c>
      <c r="I306" s="23"/>
      <c r="J306" s="23"/>
      <c r="K306" s="17" t="s">
        <v>104</v>
      </c>
      <c r="L306" s="17" t="str">
        <f t="shared" si="94"/>
        <v>Teacher training, policy, culture&amp;#xa;around coding / programming</v>
      </c>
      <c r="M306" s="17" t="str">
        <f t="shared" si="95"/>
        <v>Teacher training, policy, culture&amp;#xa;around coding / programming</v>
      </c>
      <c r="N306" s="17" t="str">
        <f t="shared" si="96"/>
        <v>Teacher training, policy, culture&amp;#xa;around coding / programming</v>
      </c>
      <c r="O306" s="17" t="str">
        <f t="shared" si="97"/>
        <v>Teacher training, policy, culture&amp;#xa;around coding / programming</v>
      </c>
      <c r="P306" s="17" t="str">
        <f t="shared" si="98"/>
        <v>Teacher training, policy, culture&amp;#xa;around coding / programming</v>
      </c>
      <c r="Q306" s="17" t="str">
        <f t="shared" si="99"/>
        <v>Teacher training, policy, culture&amp;#xa;around coding / programming</v>
      </c>
      <c r="R306" s="17" t="str">
        <f t="shared" si="100"/>
        <v>Teacher training, policy, culture&amp;#xa;around coding / programming</v>
      </c>
      <c r="S306" s="17" t="str">
        <f t="shared" si="101"/>
        <v>Teacher training, policy, culture&amp;#xa;around coding / programming</v>
      </c>
      <c r="T306" s="23" t="s">
        <v>4</v>
      </c>
      <c r="U306" s="17"/>
      <c r="V306" s="17"/>
      <c r="W306" s="18" t="str">
        <f t="shared" si="102"/>
        <v>&lt;concept id="1299" label="The creative learning environment - other-resource&amp;#xa;Teacher training, policy, culture&amp;#xa;around coding / programming&amp;#xa;1299"/&gt;</v>
      </c>
      <c r="X306" s="18" t="str">
        <f t="shared" ca="1" si="90"/>
        <v>&lt;concept-appearance id="1299" x="3553" y="5400" stylesheet-id="other-resource" background-color="207, 226, 243,255" /&gt;</v>
      </c>
      <c r="Y306" s="18">
        <f t="shared" ca="1" si="103"/>
        <v>3553</v>
      </c>
      <c r="Z306" s="18">
        <f t="shared" ca="1" si="104"/>
        <v>5400</v>
      </c>
      <c r="AA306" s="18">
        <f t="shared" si="91"/>
        <v>1</v>
      </c>
      <c r="AB306" s="18">
        <f t="shared" si="105"/>
        <v>1</v>
      </c>
      <c r="AC306" s="18">
        <f t="shared" si="92"/>
        <v>4</v>
      </c>
      <c r="AD306" s="18" t="str">
        <f t="shared" si="106"/>
        <v>207, 226, 243,255</v>
      </c>
      <c r="AE306" s="18" t="str">
        <f t="shared" si="107"/>
        <v>&lt;connection id="link-1-1299" from-id="1299" to-id="1270"/&gt;</v>
      </c>
      <c r="AF306" s="18" t="str">
        <f t="shared" si="108"/>
        <v/>
      </c>
      <c r="AG306" s="18" t="str">
        <f t="shared" si="109"/>
        <v/>
      </c>
    </row>
    <row r="307" spans="1:33">
      <c r="A307" s="1" t="s">
        <v>103</v>
      </c>
      <c r="B307" s="21">
        <v>4</v>
      </c>
      <c r="C307" s="17" t="str">
        <f t="shared" si="110"/>
        <v>The creative learning environment</v>
      </c>
      <c r="D307" s="21">
        <v>3</v>
      </c>
      <c r="E307" s="21" t="s">
        <v>317</v>
      </c>
      <c r="F307" s="21">
        <v>2</v>
      </c>
      <c r="G307" s="17" t="str">
        <f t="shared" si="93"/>
        <v>Stakeholder Engagement</v>
      </c>
      <c r="H307" s="22">
        <v>1275</v>
      </c>
      <c r="I307" s="23"/>
      <c r="J307" s="23"/>
      <c r="K307" s="17" t="s">
        <v>71</v>
      </c>
      <c r="L307" s="17" t="str">
        <f t="shared" si="94"/>
        <v>Like solution 1 Curriculum Agile&amp;#xa;Roadmapping tool</v>
      </c>
      <c r="M307" s="17" t="str">
        <f t="shared" si="95"/>
        <v>Like solution 1 Curriculum Agile&amp;#xa;Roadmapping tool</v>
      </c>
      <c r="N307" s="17" t="str">
        <f t="shared" si="96"/>
        <v>Like solution 1 Curriculum Agile&amp;#xa;Roadmapping tool</v>
      </c>
      <c r="O307" s="17" t="str">
        <f t="shared" si="97"/>
        <v>Like solution 1 Curriculum Agile&amp;#xa;Roadmapping tool</v>
      </c>
      <c r="P307" s="17" t="str">
        <f t="shared" si="98"/>
        <v>Like solution 1 Curriculum Agile&amp;#xa;Roadmapping tool</v>
      </c>
      <c r="Q307" s="17" t="str">
        <f t="shared" si="99"/>
        <v>Like solution 1 Curriculum Agile&amp;#xa;Roadmapping tool</v>
      </c>
      <c r="R307" s="17" t="str">
        <f t="shared" si="100"/>
        <v>Like solution 1 Curriculum Agile&amp;#xa;Roadmapping tool</v>
      </c>
      <c r="S307" s="17" t="str">
        <f t="shared" si="101"/>
        <v>Like solution 1 Curriculum Agile&amp;#xa;Roadmapping tool</v>
      </c>
      <c r="T307" s="23"/>
      <c r="U307" s="17"/>
      <c r="V307" s="17"/>
      <c r="W307" s="18" t="str">
        <f t="shared" si="102"/>
        <v>&lt;concept id="1300" label="The creative learning environment - connection from Stakeholder Engagement&amp;#xa;Like solution 1 Curriculum Agile&amp;#xa;Roadmapping tool&amp;#xa;1300"/&gt;</v>
      </c>
      <c r="X307" s="18" t="str">
        <f t="shared" ca="1" si="90"/>
        <v>&lt;concept-appearance id="1300" x="7292" y="3558" stylesheet-id="connection" background-color="244, 204, 205,255" /&gt;</v>
      </c>
      <c r="Y307" s="18">
        <f t="shared" ca="1" si="103"/>
        <v>7292</v>
      </c>
      <c r="Z307" s="18">
        <f t="shared" ca="1" si="104"/>
        <v>3558</v>
      </c>
      <c r="AA307" s="18">
        <f t="shared" si="91"/>
        <v>0</v>
      </c>
      <c r="AB307" s="18">
        <f t="shared" si="105"/>
        <v>0</v>
      </c>
      <c r="AC307" s="18">
        <f t="shared" si="92"/>
        <v>2</v>
      </c>
      <c r="AD307" s="18" t="str">
        <f t="shared" si="106"/>
        <v>244, 204, 205,255</v>
      </c>
      <c r="AE307" s="18" t="str">
        <f t="shared" si="107"/>
        <v>&lt;connection id="link-1-1300" from-id="1300" to-id="1275"/&gt;</v>
      </c>
      <c r="AF307" s="18" t="str">
        <f t="shared" si="108"/>
        <v/>
      </c>
      <c r="AG307" s="18" t="str">
        <f t="shared" si="109"/>
        <v/>
      </c>
    </row>
    <row r="308" spans="1:33">
      <c r="A308" s="1" t="s">
        <v>102</v>
      </c>
      <c r="B308" s="21">
        <v>5</v>
      </c>
      <c r="C308" s="17" t="str">
        <f t="shared" si="110"/>
        <v>The adaptive school</v>
      </c>
      <c r="D308" s="21">
        <v>1</v>
      </c>
      <c r="E308" s="21" t="s">
        <v>80</v>
      </c>
      <c r="F308" s="21"/>
      <c r="G308" s="17" t="str">
        <f t="shared" si="93"/>
        <v/>
      </c>
      <c r="H308" s="22"/>
      <c r="I308" s="23"/>
      <c r="J308" s="23"/>
      <c r="K308" s="17" t="s">
        <v>705</v>
      </c>
      <c r="L308" s="17" t="str">
        <f t="shared" si="94"/>
        <v>Mission / purpose / vision feeds&amp;#xa;the process of planning &amp;amp; change</v>
      </c>
      <c r="M308" s="17" t="str">
        <f t="shared" si="95"/>
        <v>Mission / purpose / vision feeds&amp;#xa;the process of planning &amp;amp; change</v>
      </c>
      <c r="N308" s="17" t="str">
        <f t="shared" si="96"/>
        <v>Mission / purpose / vision feeds&amp;#xa;the process of planning &amp;amp; change</v>
      </c>
      <c r="O308" s="17" t="str">
        <f t="shared" si="97"/>
        <v>Mission / purpose / vision feeds&amp;#xa;the process of planning &amp;amp; change</v>
      </c>
      <c r="P308" s="17" t="str">
        <f t="shared" si="98"/>
        <v>Mission / purpose / vision feeds&amp;#xa;the process of planning &amp;amp; change</v>
      </c>
      <c r="Q308" s="17" t="str">
        <f t="shared" si="99"/>
        <v>Mission / purpose / vision feeds&amp;#xa;the process of planning &amp;amp; change</v>
      </c>
      <c r="R308" s="17" t="str">
        <f t="shared" si="100"/>
        <v>Mission / purpose / vision feeds&amp;#xa;the process of planning &amp;amp; change</v>
      </c>
      <c r="S308" s="17" t="str">
        <f t="shared" si="101"/>
        <v>Mission / purpose / vision feeds&amp;#xa;the process of planning &amp;amp; change</v>
      </c>
      <c r="T308" s="23"/>
      <c r="U308" s="17"/>
      <c r="V308" s="17"/>
      <c r="W308" s="18" t="str">
        <f t="shared" si="102"/>
        <v>&lt;concept id="1301" label="The adaptive school - goal&amp;#xa;Mission / purpose / vision feeds&amp;#xa;the process of planning &amp;amp; change&amp;#xa;1301"/&gt;</v>
      </c>
      <c r="X308" s="18" t="str">
        <f t="shared" ca="1" si="90"/>
        <v>&lt;concept-appearance id="1301" x="9362" y="2158" stylesheet-id="goal" background-color="234, 209, 220,255" /&gt;</v>
      </c>
      <c r="Y308" s="18">
        <f t="shared" ca="1" si="103"/>
        <v>9362</v>
      </c>
      <c r="Z308" s="18">
        <f t="shared" ca="1" si="104"/>
        <v>2158</v>
      </c>
      <c r="AA308" s="18">
        <f t="shared" si="91"/>
        <v>4</v>
      </c>
      <c r="AB308" s="18">
        <f t="shared" si="105"/>
        <v>0</v>
      </c>
      <c r="AC308" s="18">
        <f t="shared" si="92"/>
        <v>5</v>
      </c>
      <c r="AD308" s="18" t="str">
        <f t="shared" si="106"/>
        <v>234, 209, 220,255</v>
      </c>
      <c r="AE308" s="18" t="str">
        <f t="shared" si="107"/>
        <v/>
      </c>
      <c r="AF308" s="18" t="str">
        <f t="shared" si="108"/>
        <v/>
      </c>
      <c r="AG308" s="18" t="str">
        <f t="shared" si="109"/>
        <v/>
      </c>
    </row>
    <row r="309" spans="1:33">
      <c r="A309" s="1" t="s">
        <v>101</v>
      </c>
      <c r="B309" s="21">
        <v>5</v>
      </c>
      <c r="C309" s="17" t="str">
        <f t="shared" si="110"/>
        <v>The adaptive school</v>
      </c>
      <c r="D309" s="21">
        <v>2</v>
      </c>
      <c r="E309" s="21" t="s">
        <v>317</v>
      </c>
      <c r="F309" s="21">
        <v>4</v>
      </c>
      <c r="G309" s="17" t="str">
        <f t="shared" si="93"/>
        <v>The creative learning environment</v>
      </c>
      <c r="H309" s="22">
        <v>1301</v>
      </c>
      <c r="I309" s="23"/>
      <c r="J309" s="23"/>
      <c r="K309" s="17" t="s">
        <v>100</v>
      </c>
      <c r="L309" s="17" t="str">
        <f t="shared" si="94"/>
        <v>We need this to include creative&amp;#xa;learning</v>
      </c>
      <c r="M309" s="17" t="str">
        <f t="shared" si="95"/>
        <v>We need this to include creative&amp;#xa;learning</v>
      </c>
      <c r="N309" s="17" t="str">
        <f t="shared" si="96"/>
        <v>We need this to include creative&amp;#xa;learning</v>
      </c>
      <c r="O309" s="17" t="str">
        <f t="shared" si="97"/>
        <v>We need this to include creative&amp;#xa;learning</v>
      </c>
      <c r="P309" s="17" t="str">
        <f t="shared" si="98"/>
        <v>We need this to include creative&amp;#xa;learning</v>
      </c>
      <c r="Q309" s="17" t="str">
        <f t="shared" si="99"/>
        <v>We need this to include creative&amp;#xa;learning</v>
      </c>
      <c r="R309" s="17" t="str">
        <f t="shared" si="100"/>
        <v>We need this to include creative&amp;#xa;learning</v>
      </c>
      <c r="S309" s="17" t="str">
        <f t="shared" si="101"/>
        <v>We need this to include creative&amp;#xa;learning</v>
      </c>
      <c r="T309" s="23"/>
      <c r="U309" s="17"/>
      <c r="V309" s="17"/>
      <c r="W309" s="18" t="str">
        <f t="shared" si="102"/>
        <v>&lt;concept id="1302" label="The adaptive school - connection from The creative learning environment&amp;#xa;We need this to include creative&amp;#xa;learning&amp;#xa;1302"/&gt;</v>
      </c>
      <c r="X309" s="18" t="str">
        <f t="shared" ca="1" si="90"/>
        <v>&lt;concept-appearance id="1302" x="9452" y="2241" stylesheet-id="connection" background-color="207, 226, 243,255" /&gt;</v>
      </c>
      <c r="Y309" s="18">
        <f t="shared" ca="1" si="103"/>
        <v>9452</v>
      </c>
      <c r="Z309" s="18">
        <f t="shared" ca="1" si="104"/>
        <v>2241</v>
      </c>
      <c r="AA309" s="18">
        <f t="shared" si="91"/>
        <v>0</v>
      </c>
      <c r="AB309" s="18">
        <f t="shared" si="105"/>
        <v>0</v>
      </c>
      <c r="AC309" s="18">
        <f t="shared" si="92"/>
        <v>4</v>
      </c>
      <c r="AD309" s="18" t="str">
        <f t="shared" si="106"/>
        <v>207, 226, 243,255</v>
      </c>
      <c r="AE309" s="18" t="str">
        <f t="shared" si="107"/>
        <v>&lt;connection id="link-1-1302" from-id="1302" to-id="1301"/&gt;</v>
      </c>
      <c r="AF309" s="18" t="str">
        <f t="shared" si="108"/>
        <v/>
      </c>
      <c r="AG309" s="18" t="str">
        <f t="shared" si="109"/>
        <v/>
      </c>
    </row>
    <row r="310" spans="1:33">
      <c r="A310" s="1" t="s">
        <v>99</v>
      </c>
      <c r="B310" s="21">
        <v>5</v>
      </c>
      <c r="C310" s="17" t="str">
        <f t="shared" si="110"/>
        <v>The adaptive school</v>
      </c>
      <c r="D310" s="21">
        <v>1</v>
      </c>
      <c r="E310" s="21" t="s">
        <v>80</v>
      </c>
      <c r="F310" s="21"/>
      <c r="G310" s="17" t="str">
        <f t="shared" si="93"/>
        <v/>
      </c>
      <c r="H310" s="22"/>
      <c r="I310" s="23"/>
      <c r="J310" s="23"/>
      <c r="K310" s="17" t="s">
        <v>98</v>
      </c>
      <c r="L310" s="17" t="str">
        <f t="shared" si="94"/>
        <v>All schools take into account best&amp;#xa;practices and existing bodies of knowledge</v>
      </c>
      <c r="M310" s="17" t="str">
        <f t="shared" si="95"/>
        <v>All schools take into account best&amp;#xa;practices and existing bodies&amp;#xa;of knowledge</v>
      </c>
      <c r="N310" s="17" t="str">
        <f t="shared" si="96"/>
        <v>All schools take into account best&amp;#xa;practices and existing bodies&amp;#xa;of knowledge</v>
      </c>
      <c r="O310" s="17" t="str">
        <f t="shared" si="97"/>
        <v>All schools take into account best&amp;#xa;practices and existing bodies&amp;#xa;of knowledge</v>
      </c>
      <c r="P310" s="17" t="str">
        <f t="shared" si="98"/>
        <v>All schools take into account best&amp;#xa;practices and existing bodies&amp;#xa;of knowledge</v>
      </c>
      <c r="Q310" s="17" t="str">
        <f t="shared" si="99"/>
        <v>All schools take into account best&amp;#xa;practices and existing bodies&amp;#xa;of knowledge</v>
      </c>
      <c r="R310" s="17" t="str">
        <f t="shared" si="100"/>
        <v>All schools take into account best&amp;#xa;practices and existing bodies&amp;#xa;of knowledge</v>
      </c>
      <c r="S310" s="17" t="str">
        <f t="shared" si="101"/>
        <v>All schools take into account best&amp;#xa;practices and existing bodies&amp;#xa;of knowledge</v>
      </c>
      <c r="T310" s="23"/>
      <c r="U310" s="17"/>
      <c r="V310" s="17"/>
      <c r="W310" s="18" t="str">
        <f t="shared" si="102"/>
        <v>&lt;concept id="1303" label="The adaptive school - goal&amp;#xa;All schools take into account best&amp;#xa;practices and existing bodies&amp;#xa;of knowledge&amp;#xa;1303"/&gt;</v>
      </c>
      <c r="X310" s="18" t="str">
        <f t="shared" ca="1" si="90"/>
        <v>&lt;concept-appearance id="1303" x="9014" y="2279" stylesheet-id="goal" background-color="234, 209, 220,255" /&gt;</v>
      </c>
      <c r="Y310" s="18">
        <f t="shared" ca="1" si="103"/>
        <v>9014</v>
      </c>
      <c r="Z310" s="18">
        <f t="shared" ca="1" si="104"/>
        <v>2279</v>
      </c>
      <c r="AA310" s="18">
        <f t="shared" si="91"/>
        <v>4</v>
      </c>
      <c r="AB310" s="18">
        <f t="shared" si="105"/>
        <v>0</v>
      </c>
      <c r="AC310" s="18">
        <f t="shared" si="92"/>
        <v>5</v>
      </c>
      <c r="AD310" s="18" t="str">
        <f t="shared" si="106"/>
        <v>234, 209, 220,255</v>
      </c>
      <c r="AE310" s="18" t="str">
        <f t="shared" si="107"/>
        <v/>
      </c>
      <c r="AF310" s="18" t="str">
        <f t="shared" si="108"/>
        <v/>
      </c>
      <c r="AG310" s="18" t="str">
        <f t="shared" si="109"/>
        <v/>
      </c>
    </row>
    <row r="311" spans="1:33">
      <c r="A311" s="1" t="s">
        <v>97</v>
      </c>
      <c r="B311" s="21">
        <v>5</v>
      </c>
      <c r="C311" s="17" t="str">
        <f t="shared" si="110"/>
        <v>The adaptive school</v>
      </c>
      <c r="D311" s="21">
        <v>1</v>
      </c>
      <c r="E311" s="21" t="s">
        <v>80</v>
      </c>
      <c r="F311" s="21"/>
      <c r="G311" s="17" t="str">
        <f t="shared" si="93"/>
        <v/>
      </c>
      <c r="H311" s="22"/>
      <c r="I311" s="23"/>
      <c r="J311" s="23"/>
      <c r="K311" s="17" t="s">
        <v>96</v>
      </c>
      <c r="L311" s="17" t="str">
        <f t="shared" si="94"/>
        <v>Understand and transform the present&amp;#xa;in order to create a different future (for the school)</v>
      </c>
      <c r="M311" s="17" t="str">
        <f t="shared" si="95"/>
        <v>Understand and transform the present&amp;#xa;in order to create a different&amp;#xa;future (for the school)</v>
      </c>
      <c r="N311" s="17" t="str">
        <f t="shared" si="96"/>
        <v>Understand and transform the present&amp;#xa;in order to create a different&amp;#xa;future (for the school)</v>
      </c>
      <c r="O311" s="17" t="str">
        <f t="shared" si="97"/>
        <v>Understand and transform the present&amp;#xa;in order to create a different&amp;#xa;future (for the school)</v>
      </c>
      <c r="P311" s="17" t="str">
        <f t="shared" si="98"/>
        <v>Understand and transform the present&amp;#xa;in order to create a different&amp;#xa;future (for the school)</v>
      </c>
      <c r="Q311" s="17" t="str">
        <f t="shared" si="99"/>
        <v>Understand and transform the present&amp;#xa;in order to create a different&amp;#xa;future (for the school)</v>
      </c>
      <c r="R311" s="17" t="str">
        <f t="shared" si="100"/>
        <v>Understand and transform the present&amp;#xa;in order to create a different&amp;#xa;future (for the school)</v>
      </c>
      <c r="S311" s="17" t="str">
        <f t="shared" si="101"/>
        <v>Understand and transform the present&amp;#xa;in order to create a different&amp;#xa;future (for the school)</v>
      </c>
      <c r="T311" s="23"/>
      <c r="U311" s="17"/>
      <c r="V311" s="17"/>
      <c r="W311" s="18" t="str">
        <f t="shared" si="102"/>
        <v>&lt;concept id="1304" label="The adaptive school - goal&amp;#xa;Understand and transform the present&amp;#xa;in order to create a different&amp;#xa;future (for the school)&amp;#xa;1304"/&gt;</v>
      </c>
      <c r="X311" s="18" t="str">
        <f t="shared" ca="1" si="90"/>
        <v>&lt;concept-appearance id="1304" x="9743" y="2223" stylesheet-id="goal" background-color="234, 209, 220,255" /&gt;</v>
      </c>
      <c r="Y311" s="18">
        <f t="shared" ca="1" si="103"/>
        <v>9743</v>
      </c>
      <c r="Z311" s="18">
        <f t="shared" ca="1" si="104"/>
        <v>2223</v>
      </c>
      <c r="AA311" s="18">
        <f t="shared" si="91"/>
        <v>4</v>
      </c>
      <c r="AB311" s="18">
        <f t="shared" si="105"/>
        <v>0</v>
      </c>
      <c r="AC311" s="18">
        <f t="shared" si="92"/>
        <v>5</v>
      </c>
      <c r="AD311" s="18" t="str">
        <f t="shared" si="106"/>
        <v>234, 209, 220,255</v>
      </c>
      <c r="AE311" s="18" t="str">
        <f t="shared" si="107"/>
        <v/>
      </c>
      <c r="AF311" s="18" t="str">
        <f t="shared" si="108"/>
        <v/>
      </c>
      <c r="AG311" s="18" t="str">
        <f t="shared" si="109"/>
        <v/>
      </c>
    </row>
    <row r="312" spans="1:33">
      <c r="A312" s="1" t="s">
        <v>95</v>
      </c>
      <c r="B312" s="21">
        <v>5</v>
      </c>
      <c r="C312" s="17" t="str">
        <f t="shared" si="110"/>
        <v>The adaptive school</v>
      </c>
      <c r="D312" s="21">
        <v>1</v>
      </c>
      <c r="E312" s="21" t="s">
        <v>80</v>
      </c>
      <c r="F312" s="21"/>
      <c r="G312" s="17" t="str">
        <f t="shared" si="93"/>
        <v/>
      </c>
      <c r="H312" s="22"/>
      <c r="I312" s="23"/>
      <c r="J312" s="23"/>
      <c r="K312" s="17" t="s">
        <v>94</v>
      </c>
      <c r="L312" s="17" t="str">
        <f t="shared" si="94"/>
        <v>Create environment which allows&amp;#xa;for flexibility and innovation</v>
      </c>
      <c r="M312" s="17" t="str">
        <f t="shared" si="95"/>
        <v>Create environment which allows&amp;#xa;for flexibility and innovation</v>
      </c>
      <c r="N312" s="17" t="str">
        <f t="shared" si="96"/>
        <v>Create environment which allows&amp;#xa;for flexibility and innovation</v>
      </c>
      <c r="O312" s="17" t="str">
        <f t="shared" si="97"/>
        <v>Create environment which allows&amp;#xa;for flexibility and innovation</v>
      </c>
      <c r="P312" s="17" t="str">
        <f t="shared" si="98"/>
        <v>Create environment which allows&amp;#xa;for flexibility and innovation</v>
      </c>
      <c r="Q312" s="17" t="str">
        <f t="shared" si="99"/>
        <v>Create environment which allows&amp;#xa;for flexibility and innovation</v>
      </c>
      <c r="R312" s="17" t="str">
        <f t="shared" si="100"/>
        <v>Create environment which allows&amp;#xa;for flexibility and innovation</v>
      </c>
      <c r="S312" s="17" t="str">
        <f t="shared" si="101"/>
        <v>Create environment which allows&amp;#xa;for flexibility and innovation</v>
      </c>
      <c r="T312" s="23"/>
      <c r="U312" s="17"/>
      <c r="V312" s="17"/>
      <c r="W312" s="18" t="str">
        <f t="shared" si="102"/>
        <v>&lt;concept id="1305" label="The adaptive school - goal&amp;#xa;Create environment which allows&amp;#xa;for flexibility and innovation&amp;#xa;1305"/&gt;</v>
      </c>
      <c r="X312" s="18" t="str">
        <f t="shared" ca="1" si="90"/>
        <v>&lt;concept-appearance id="1305" x="9800" y="2194" stylesheet-id="goal" background-color="234, 209, 220,255" /&gt;</v>
      </c>
      <c r="Y312" s="18">
        <f t="shared" ca="1" si="103"/>
        <v>9800</v>
      </c>
      <c r="Z312" s="18">
        <f t="shared" ca="1" si="104"/>
        <v>2194</v>
      </c>
      <c r="AA312" s="18">
        <f t="shared" si="91"/>
        <v>4</v>
      </c>
      <c r="AB312" s="18">
        <f t="shared" si="105"/>
        <v>0</v>
      </c>
      <c r="AC312" s="18">
        <f t="shared" si="92"/>
        <v>5</v>
      </c>
      <c r="AD312" s="18" t="str">
        <f t="shared" si="106"/>
        <v>234, 209, 220,255</v>
      </c>
      <c r="AE312" s="18" t="str">
        <f t="shared" si="107"/>
        <v/>
      </c>
      <c r="AF312" s="18" t="str">
        <f t="shared" si="108"/>
        <v/>
      </c>
      <c r="AG312" s="18" t="str">
        <f t="shared" si="109"/>
        <v/>
      </c>
    </row>
    <row r="313" spans="1:33">
      <c r="A313" s="1" t="s">
        <v>93</v>
      </c>
      <c r="B313" s="21">
        <v>5</v>
      </c>
      <c r="C313" s="17" t="str">
        <f t="shared" si="110"/>
        <v>The adaptive school</v>
      </c>
      <c r="D313" s="21">
        <v>1</v>
      </c>
      <c r="E313" s="21" t="s">
        <v>80</v>
      </c>
      <c r="F313" s="21"/>
      <c r="G313" s="17" t="str">
        <f t="shared" si="93"/>
        <v/>
      </c>
      <c r="H313" s="22"/>
      <c r="I313" s="23"/>
      <c r="J313" s="23"/>
      <c r="K313" s="17" t="s">
        <v>92</v>
      </c>
      <c r="L313" s="17" t="str">
        <f t="shared" si="94"/>
        <v>How do we organise the school (to&amp;#xa;implement?) all desired characteristics of the vision</v>
      </c>
      <c r="M313" s="17" t="str">
        <f t="shared" si="95"/>
        <v>How do we organise the school (to&amp;#xa;implement?) all desired characteristics&amp;#xa;of the vision</v>
      </c>
      <c r="N313" s="17" t="str">
        <f t="shared" si="96"/>
        <v>How do we organise the school (to&amp;#xa;implement?) all desired characteristics&amp;#xa;of the vision</v>
      </c>
      <c r="O313" s="17" t="str">
        <f t="shared" si="97"/>
        <v>How do we organise the school (to&amp;#xa;implement?) all desired characteristics&amp;#xa;of the vision</v>
      </c>
      <c r="P313" s="17" t="str">
        <f t="shared" si="98"/>
        <v>How do we organise the school (to&amp;#xa;implement?) all desired characteristics&amp;#xa;of the vision</v>
      </c>
      <c r="Q313" s="17" t="str">
        <f t="shared" si="99"/>
        <v>How do we organise the school (to&amp;#xa;implement?) all desired characteristics&amp;#xa;of the vision</v>
      </c>
      <c r="R313" s="17" t="str">
        <f t="shared" si="100"/>
        <v>How do we organise the school (to&amp;#xa;implement?) all desired characteristics&amp;#xa;of the vision</v>
      </c>
      <c r="S313" s="17" t="str">
        <f t="shared" si="101"/>
        <v>How do we organise the school (to&amp;#xa;implement?) all desired characteristics&amp;#xa;of the vision</v>
      </c>
      <c r="T313" s="23"/>
      <c r="U313" s="17"/>
      <c r="V313" s="17"/>
      <c r="W313" s="18" t="str">
        <f t="shared" si="102"/>
        <v>&lt;concept id="1306" label="The adaptive school - goal&amp;#xa;How do we organise the school (to&amp;#xa;implement?) all desired characteristics&amp;#xa;of the vision&amp;#xa;1306"/&gt;</v>
      </c>
      <c r="X313" s="18" t="str">
        <f t="shared" ca="1" si="90"/>
        <v>&lt;concept-appearance id="1306" x="8017" y="2277" stylesheet-id="goal" background-color="234, 209, 220,255" /&gt;</v>
      </c>
      <c r="Y313" s="18">
        <f t="shared" ca="1" si="103"/>
        <v>8017</v>
      </c>
      <c r="Z313" s="18">
        <f t="shared" ca="1" si="104"/>
        <v>2277</v>
      </c>
      <c r="AA313" s="18">
        <f t="shared" si="91"/>
        <v>4</v>
      </c>
      <c r="AB313" s="18">
        <f t="shared" si="105"/>
        <v>0</v>
      </c>
      <c r="AC313" s="18">
        <f t="shared" si="92"/>
        <v>5</v>
      </c>
      <c r="AD313" s="18" t="str">
        <f t="shared" si="106"/>
        <v>234, 209, 220,255</v>
      </c>
      <c r="AE313" s="18" t="str">
        <f t="shared" si="107"/>
        <v/>
      </c>
      <c r="AF313" s="18" t="str">
        <f t="shared" si="108"/>
        <v/>
      </c>
      <c r="AG313" s="18" t="str">
        <f t="shared" si="109"/>
        <v/>
      </c>
    </row>
    <row r="314" spans="1:33">
      <c r="A314" s="1" t="s">
        <v>91</v>
      </c>
      <c r="B314" s="21">
        <v>5</v>
      </c>
      <c r="C314" s="17" t="str">
        <f t="shared" si="110"/>
        <v>The adaptive school</v>
      </c>
      <c r="D314" s="21">
        <v>1</v>
      </c>
      <c r="E314" s="21" t="s">
        <v>80</v>
      </c>
      <c r="F314" s="21"/>
      <c r="G314" s="17" t="str">
        <f t="shared" si="93"/>
        <v/>
      </c>
      <c r="H314" s="22"/>
      <c r="I314" s="23"/>
      <c r="J314" s="23"/>
      <c r="K314" s="17" t="s">
        <v>90</v>
      </c>
      <c r="L314" s="17" t="str">
        <f t="shared" si="94"/>
        <v>Integrate the school into the community</v>
      </c>
      <c r="M314" s="17" t="str">
        <f t="shared" si="95"/>
        <v>Integrate the school into the community</v>
      </c>
      <c r="N314" s="17" t="str">
        <f t="shared" si="96"/>
        <v>Integrate the school into the community</v>
      </c>
      <c r="O314" s="17" t="str">
        <f t="shared" si="97"/>
        <v>Integrate the school into the community</v>
      </c>
      <c r="P314" s="17" t="str">
        <f t="shared" si="98"/>
        <v>Integrate the school into the community</v>
      </c>
      <c r="Q314" s="17" t="str">
        <f t="shared" si="99"/>
        <v>Integrate the school into the community</v>
      </c>
      <c r="R314" s="17" t="str">
        <f t="shared" si="100"/>
        <v>Integrate the school into the community</v>
      </c>
      <c r="S314" s="17" t="str">
        <f t="shared" si="101"/>
        <v>Integrate the school into the community</v>
      </c>
      <c r="T314" s="23"/>
      <c r="U314" s="17"/>
      <c r="V314" s="17"/>
      <c r="W314" s="18" t="str">
        <f t="shared" si="102"/>
        <v>&lt;concept id="1307" label="The adaptive school - goal&amp;#xa;Integrate the school into the community&amp;#xa;1307"/&gt;</v>
      </c>
      <c r="X314" s="18" t="str">
        <f t="shared" ca="1" si="90"/>
        <v>&lt;concept-appearance id="1307" x="9779" y="2156" stylesheet-id="goal" background-color="234, 209, 220,255" /&gt;</v>
      </c>
      <c r="Y314" s="18">
        <f t="shared" ca="1" si="103"/>
        <v>9779</v>
      </c>
      <c r="Z314" s="18">
        <f t="shared" ca="1" si="104"/>
        <v>2156</v>
      </c>
      <c r="AA314" s="18">
        <f t="shared" si="91"/>
        <v>4</v>
      </c>
      <c r="AB314" s="18">
        <f t="shared" si="105"/>
        <v>0</v>
      </c>
      <c r="AC314" s="18">
        <f t="shared" si="92"/>
        <v>5</v>
      </c>
      <c r="AD314" s="18" t="str">
        <f t="shared" si="106"/>
        <v>234, 209, 220,255</v>
      </c>
      <c r="AE314" s="18" t="str">
        <f t="shared" si="107"/>
        <v/>
      </c>
      <c r="AF314" s="18" t="str">
        <f t="shared" si="108"/>
        <v/>
      </c>
      <c r="AG314" s="18" t="str">
        <f t="shared" si="109"/>
        <v/>
      </c>
    </row>
    <row r="315" spans="1:33">
      <c r="A315" s="1" t="s">
        <v>89</v>
      </c>
      <c r="B315" s="21">
        <v>5</v>
      </c>
      <c r="C315" s="17" t="str">
        <f t="shared" si="110"/>
        <v>The adaptive school</v>
      </c>
      <c r="D315" s="21">
        <v>1</v>
      </c>
      <c r="E315" s="21" t="s">
        <v>80</v>
      </c>
      <c r="F315" s="21"/>
      <c r="G315" s="17" t="str">
        <f t="shared" si="93"/>
        <v/>
      </c>
      <c r="H315" s="22"/>
      <c r="I315" s="23"/>
      <c r="J315" s="23"/>
      <c r="K315" s="17" t="s">
        <v>88</v>
      </c>
      <c r="L315" s="17" t="str">
        <f t="shared" si="94"/>
        <v>How we create evaluation process&amp;#xa;for new innovation before and after</v>
      </c>
      <c r="M315" s="17" t="str">
        <f t="shared" si="95"/>
        <v>How we create evaluation process&amp;#xa;for new innovation before and after</v>
      </c>
      <c r="N315" s="17" t="str">
        <f t="shared" si="96"/>
        <v>How we create evaluation process&amp;#xa;for new innovation before and after</v>
      </c>
      <c r="O315" s="17" t="str">
        <f t="shared" si="97"/>
        <v>How we create evaluation process&amp;#xa;for new innovation before and after</v>
      </c>
      <c r="P315" s="17" t="str">
        <f t="shared" si="98"/>
        <v>How we create evaluation process&amp;#xa;for new innovation before and after</v>
      </c>
      <c r="Q315" s="17" t="str">
        <f t="shared" si="99"/>
        <v>How we create evaluation process&amp;#xa;for new innovation before and after</v>
      </c>
      <c r="R315" s="17" t="str">
        <f t="shared" si="100"/>
        <v>How we create evaluation process&amp;#xa;for new innovation before and after</v>
      </c>
      <c r="S315" s="17" t="str">
        <f t="shared" si="101"/>
        <v>How we create evaluation process&amp;#xa;for new innovation before and after</v>
      </c>
      <c r="T315" s="23"/>
      <c r="U315" s="17"/>
      <c r="V315" s="17"/>
      <c r="W315" s="18" t="str">
        <f t="shared" si="102"/>
        <v>&lt;concept id="1308" label="The adaptive school - goal&amp;#xa;How we create evaluation process&amp;#xa;for new innovation before and after&amp;#xa;1308"/&gt;</v>
      </c>
      <c r="X315" s="18" t="str">
        <f t="shared" ca="1" si="90"/>
        <v>&lt;concept-appearance id="1308" x="9599" y="2159" stylesheet-id="goal" background-color="234, 209, 220,255" /&gt;</v>
      </c>
      <c r="Y315" s="18">
        <f t="shared" ca="1" si="103"/>
        <v>9599</v>
      </c>
      <c r="Z315" s="18">
        <f t="shared" ca="1" si="104"/>
        <v>2159</v>
      </c>
      <c r="AA315" s="18">
        <f t="shared" si="91"/>
        <v>4</v>
      </c>
      <c r="AB315" s="18">
        <f t="shared" si="105"/>
        <v>0</v>
      </c>
      <c r="AC315" s="18">
        <f t="shared" si="92"/>
        <v>5</v>
      </c>
      <c r="AD315" s="18" t="str">
        <f t="shared" si="106"/>
        <v>234, 209, 220,255</v>
      </c>
      <c r="AE315" s="18" t="str">
        <f t="shared" si="107"/>
        <v/>
      </c>
      <c r="AF315" s="18" t="str">
        <f t="shared" si="108"/>
        <v/>
      </c>
      <c r="AG315" s="18" t="str">
        <f t="shared" si="109"/>
        <v/>
      </c>
    </row>
    <row r="316" spans="1:33">
      <c r="A316" s="1" t="s">
        <v>87</v>
      </c>
      <c r="B316" s="21">
        <v>5</v>
      </c>
      <c r="C316" s="17" t="str">
        <f t="shared" si="110"/>
        <v>The adaptive school</v>
      </c>
      <c r="D316" s="21">
        <v>1</v>
      </c>
      <c r="E316" s="21" t="s">
        <v>80</v>
      </c>
      <c r="F316" s="21"/>
      <c r="G316" s="17" t="str">
        <f t="shared" si="93"/>
        <v/>
      </c>
      <c r="H316" s="22"/>
      <c r="I316" s="23"/>
      <c r="J316" s="23"/>
      <c r="K316" s="17" t="s">
        <v>86</v>
      </c>
      <c r="L316" s="17" t="str">
        <f t="shared" si="94"/>
        <v>Empower teachers to take charge&amp;#xa;of their own professional development</v>
      </c>
      <c r="M316" s="17" t="str">
        <f t="shared" si="95"/>
        <v>Empower teachers to take charge&amp;#xa;of their own professional development</v>
      </c>
      <c r="N316" s="17" t="str">
        <f t="shared" si="96"/>
        <v>Empower teachers to take charge&amp;#xa;of their own professional development</v>
      </c>
      <c r="O316" s="17" t="str">
        <f t="shared" si="97"/>
        <v>Empower teachers to take charge&amp;#xa;of their own professional development</v>
      </c>
      <c r="P316" s="17" t="str">
        <f t="shared" si="98"/>
        <v>Empower teachers to take charge&amp;#xa;of their own professional development</v>
      </c>
      <c r="Q316" s="17" t="str">
        <f t="shared" si="99"/>
        <v>Empower teachers to take charge&amp;#xa;of their own professional development</v>
      </c>
      <c r="R316" s="17" t="str">
        <f t="shared" si="100"/>
        <v>Empower teachers to take charge&amp;#xa;of their own professional development</v>
      </c>
      <c r="S316" s="17" t="str">
        <f t="shared" si="101"/>
        <v>Empower teachers to take charge&amp;#xa;of their own professional development</v>
      </c>
      <c r="T316" s="23"/>
      <c r="U316" s="17"/>
      <c r="V316" s="17"/>
      <c r="W316" s="18" t="str">
        <f t="shared" si="102"/>
        <v>&lt;concept id="1309" label="The adaptive school - goal&amp;#xa;Empower teachers to take charge&amp;#xa;of their own professional development&amp;#xa;1309"/&gt;</v>
      </c>
      <c r="X316" s="18" t="str">
        <f t="shared" ca="1" si="90"/>
        <v>&lt;concept-appearance id="1309" x="9551" y="2285" stylesheet-id="goal" background-color="234, 209, 220,255" /&gt;</v>
      </c>
      <c r="Y316" s="18">
        <f t="shared" ca="1" si="103"/>
        <v>9551</v>
      </c>
      <c r="Z316" s="18">
        <f t="shared" ca="1" si="104"/>
        <v>2285</v>
      </c>
      <c r="AA316" s="18">
        <f t="shared" si="91"/>
        <v>4</v>
      </c>
      <c r="AB316" s="18">
        <f t="shared" si="105"/>
        <v>0</v>
      </c>
      <c r="AC316" s="18">
        <f t="shared" si="92"/>
        <v>5</v>
      </c>
      <c r="AD316" s="18" t="str">
        <f t="shared" si="106"/>
        <v>234, 209, 220,255</v>
      </c>
      <c r="AE316" s="18" t="str">
        <f t="shared" si="107"/>
        <v/>
      </c>
      <c r="AF316" s="18" t="str">
        <f t="shared" si="108"/>
        <v/>
      </c>
      <c r="AG316" s="18" t="str">
        <f t="shared" si="109"/>
        <v/>
      </c>
    </row>
    <row r="317" spans="1:33">
      <c r="A317" s="1" t="s">
        <v>85</v>
      </c>
      <c r="B317" s="21">
        <v>5</v>
      </c>
      <c r="C317" s="17" t="str">
        <f t="shared" si="110"/>
        <v>The adaptive school</v>
      </c>
      <c r="D317" s="21">
        <v>2</v>
      </c>
      <c r="E317" s="21" t="s">
        <v>317</v>
      </c>
      <c r="F317" s="21">
        <v>3</v>
      </c>
      <c r="G317" s="17" t="str">
        <f t="shared" si="93"/>
        <v>Learning to be a changemaker</v>
      </c>
      <c r="H317" s="22">
        <v>1309</v>
      </c>
      <c r="I317" s="23"/>
      <c r="J317" s="23"/>
      <c r="K317" s="17" t="s">
        <v>84</v>
      </c>
      <c r="L317" s="17" t="str">
        <f t="shared" si="94"/>
        <v>Link to new pedagogies</v>
      </c>
      <c r="M317" s="17" t="str">
        <f t="shared" si="95"/>
        <v>Link to new pedagogies</v>
      </c>
      <c r="N317" s="17" t="str">
        <f t="shared" si="96"/>
        <v>Link to new pedagogies</v>
      </c>
      <c r="O317" s="17" t="str">
        <f t="shared" si="97"/>
        <v>Link to new pedagogies</v>
      </c>
      <c r="P317" s="17" t="str">
        <f t="shared" si="98"/>
        <v>Link to new pedagogies</v>
      </c>
      <c r="Q317" s="17" t="str">
        <f t="shared" si="99"/>
        <v>Link to new pedagogies</v>
      </c>
      <c r="R317" s="17" t="str">
        <f t="shared" si="100"/>
        <v>Link to new pedagogies</v>
      </c>
      <c r="S317" s="17" t="str">
        <f t="shared" si="101"/>
        <v>Link to new pedagogies</v>
      </c>
      <c r="T317" s="23"/>
      <c r="U317" s="17"/>
      <c r="V317" s="17"/>
      <c r="W317" s="18" t="str">
        <f t="shared" si="102"/>
        <v>&lt;concept id="1310" label="The adaptive school - connection from Learning to be a changemaker&amp;#xa;Link to new pedagogies&amp;#xa;1310"/&gt;</v>
      </c>
      <c r="X317" s="18" t="str">
        <f t="shared" ca="1" si="90"/>
        <v>&lt;concept-appearance id="1310" x="9664" y="2413" stylesheet-id="connection" background-color="217, 234, 211,255" /&gt;</v>
      </c>
      <c r="Y317" s="18">
        <f t="shared" ca="1" si="103"/>
        <v>9664</v>
      </c>
      <c r="Z317" s="18">
        <f t="shared" ca="1" si="104"/>
        <v>2413</v>
      </c>
      <c r="AA317" s="18">
        <f t="shared" si="91"/>
        <v>0</v>
      </c>
      <c r="AB317" s="18">
        <f t="shared" si="105"/>
        <v>0</v>
      </c>
      <c r="AC317" s="18">
        <f t="shared" si="92"/>
        <v>3</v>
      </c>
      <c r="AD317" s="18" t="str">
        <f t="shared" si="106"/>
        <v>217, 234, 211,255</v>
      </c>
      <c r="AE317" s="18" t="str">
        <f t="shared" si="107"/>
        <v>&lt;connection id="link-1-1310" from-id="1310" to-id="1309"/&gt;</v>
      </c>
      <c r="AF317" s="18" t="str">
        <f t="shared" si="108"/>
        <v/>
      </c>
      <c r="AG317" s="18" t="str">
        <f t="shared" si="109"/>
        <v/>
      </c>
    </row>
    <row r="318" spans="1:33">
      <c r="A318" s="1" t="s">
        <v>83</v>
      </c>
      <c r="B318" s="21">
        <v>5</v>
      </c>
      <c r="C318" s="17" t="str">
        <f t="shared" si="110"/>
        <v>The adaptive school</v>
      </c>
      <c r="D318" s="21">
        <v>2</v>
      </c>
      <c r="E318" s="21" t="s">
        <v>317</v>
      </c>
      <c r="F318" s="21">
        <v>1</v>
      </c>
      <c r="G318" s="17" t="str">
        <f t="shared" si="93"/>
        <v>Assessment</v>
      </c>
      <c r="H318" s="22" t="s">
        <v>87</v>
      </c>
      <c r="I318" s="23"/>
      <c r="J318" s="23"/>
      <c r="K318" s="17" t="s">
        <v>82</v>
      </c>
      <c r="L318" s="17" t="str">
        <f t="shared" si="94"/>
        <v>Training teachers for assessment&amp;#xa;design</v>
      </c>
      <c r="M318" s="17" t="str">
        <f t="shared" si="95"/>
        <v>Training teachers for assessment&amp;#xa;design</v>
      </c>
      <c r="N318" s="17" t="str">
        <f t="shared" si="96"/>
        <v>Training teachers for assessment&amp;#xa;design</v>
      </c>
      <c r="O318" s="17" t="str">
        <f t="shared" si="97"/>
        <v>Training teachers for assessment&amp;#xa;design</v>
      </c>
      <c r="P318" s="17" t="str">
        <f t="shared" si="98"/>
        <v>Training teachers for assessment&amp;#xa;design</v>
      </c>
      <c r="Q318" s="17" t="str">
        <f t="shared" si="99"/>
        <v>Training teachers for assessment&amp;#xa;design</v>
      </c>
      <c r="R318" s="17" t="str">
        <f t="shared" si="100"/>
        <v>Training teachers for assessment&amp;#xa;design</v>
      </c>
      <c r="S318" s="17" t="str">
        <f t="shared" si="101"/>
        <v>Training teachers for assessment&amp;#xa;design</v>
      </c>
      <c r="T318" s="23"/>
      <c r="U318" s="17"/>
      <c r="V318" s="17"/>
      <c r="W318" s="18" t="str">
        <f t="shared" si="102"/>
        <v>&lt;concept id="1311" label="The adaptive school - connection from Assessment&amp;#xa;Training teachers for assessment&amp;#xa;design&amp;#xa;1311"/&gt;</v>
      </c>
      <c r="X318" s="18" t="str">
        <f t="shared" ca="1" si="90"/>
        <v>&lt;concept-appearance id="1311" x="9650" y="2392" stylesheet-id="connection" background-color="252, 229, 205,255" /&gt;</v>
      </c>
      <c r="Y318" s="18">
        <f t="shared" ca="1" si="103"/>
        <v>9650</v>
      </c>
      <c r="Z318" s="18">
        <f t="shared" ca="1" si="104"/>
        <v>2392</v>
      </c>
      <c r="AA318" s="18">
        <f t="shared" si="91"/>
        <v>0</v>
      </c>
      <c r="AB318" s="18">
        <f t="shared" si="105"/>
        <v>0</v>
      </c>
      <c r="AC318" s="18">
        <f t="shared" si="92"/>
        <v>1</v>
      </c>
      <c r="AD318" s="18" t="str">
        <f t="shared" si="106"/>
        <v>252, 229, 205,255</v>
      </c>
      <c r="AE318" s="18" t="str">
        <f t="shared" si="107"/>
        <v>&lt;connection id="link-1-1311" from-id="1311" to-id="1309"/&gt;</v>
      </c>
      <c r="AF318" s="18" t="str">
        <f t="shared" si="108"/>
        <v/>
      </c>
      <c r="AG318" s="18" t="str">
        <f t="shared" si="109"/>
        <v/>
      </c>
    </row>
    <row r="319" spans="1:33">
      <c r="A319" s="1" t="s">
        <v>81</v>
      </c>
      <c r="B319" s="21">
        <v>5</v>
      </c>
      <c r="C319" s="17" t="str">
        <f t="shared" si="110"/>
        <v>The adaptive school</v>
      </c>
      <c r="D319" s="21">
        <v>1</v>
      </c>
      <c r="E319" s="21" t="s">
        <v>80</v>
      </c>
      <c r="F319" s="21"/>
      <c r="G319" s="17" t="str">
        <f t="shared" si="93"/>
        <v/>
      </c>
      <c r="H319" s="22"/>
      <c r="I319" s="23"/>
      <c r="J319" s="23"/>
      <c r="K319" s="17" t="s">
        <v>79</v>
      </c>
      <c r="L319" s="17" t="str">
        <f t="shared" si="94"/>
        <v>Address issues of fairness and social&amp;#xa;justice</v>
      </c>
      <c r="M319" s="17" t="str">
        <f t="shared" si="95"/>
        <v>Address issues of fairness and social&amp;#xa;justice</v>
      </c>
      <c r="N319" s="17" t="str">
        <f t="shared" si="96"/>
        <v>Address issues of fairness and social&amp;#xa;justice</v>
      </c>
      <c r="O319" s="17" t="str">
        <f t="shared" si="97"/>
        <v>Address issues of fairness and social&amp;#xa;justice</v>
      </c>
      <c r="P319" s="17" t="str">
        <f t="shared" si="98"/>
        <v>Address issues of fairness and social&amp;#xa;justice</v>
      </c>
      <c r="Q319" s="17" t="str">
        <f t="shared" si="99"/>
        <v>Address issues of fairness and social&amp;#xa;justice</v>
      </c>
      <c r="R319" s="17" t="str">
        <f t="shared" si="100"/>
        <v>Address issues of fairness and social&amp;#xa;justice</v>
      </c>
      <c r="S319" s="17" t="str">
        <f t="shared" si="101"/>
        <v>Address issues of fairness and social&amp;#xa;justice</v>
      </c>
      <c r="T319" s="23"/>
      <c r="U319" s="17"/>
      <c r="V319" s="17"/>
      <c r="W319" s="18" t="str">
        <f t="shared" si="102"/>
        <v>&lt;concept id="1312" label="The adaptive school - goal&amp;#xa;Address issues of fairness and social&amp;#xa;justice&amp;#xa;1312"/&gt;</v>
      </c>
      <c r="X319" s="18" t="str">
        <f t="shared" ca="1" si="90"/>
        <v>&lt;concept-appearance id="1312" x="8760" y="2262" stylesheet-id="goal" background-color="234, 209, 220,255" /&gt;</v>
      </c>
      <c r="Y319" s="18">
        <f t="shared" ca="1" si="103"/>
        <v>8760</v>
      </c>
      <c r="Z319" s="18">
        <f t="shared" ca="1" si="104"/>
        <v>2262</v>
      </c>
      <c r="AA319" s="18">
        <f t="shared" si="91"/>
        <v>4</v>
      </c>
      <c r="AB319" s="18">
        <f t="shared" si="105"/>
        <v>0</v>
      </c>
      <c r="AC319" s="18">
        <f t="shared" si="92"/>
        <v>5</v>
      </c>
      <c r="AD319" s="18" t="str">
        <f t="shared" si="106"/>
        <v>234, 209, 220,255</v>
      </c>
      <c r="AE319" s="18" t="str">
        <f t="shared" si="107"/>
        <v/>
      </c>
      <c r="AF319" s="18" t="str">
        <f t="shared" si="108"/>
        <v/>
      </c>
      <c r="AG319" s="18" t="str">
        <f t="shared" si="109"/>
        <v/>
      </c>
    </row>
    <row r="320" spans="1:33">
      <c r="A320" s="1" t="s">
        <v>78</v>
      </c>
      <c r="B320" s="21">
        <v>5</v>
      </c>
      <c r="C320" s="17" t="str">
        <f t="shared" si="110"/>
        <v>The adaptive school</v>
      </c>
      <c r="D320" s="21">
        <v>2</v>
      </c>
      <c r="E320" s="21" t="s">
        <v>317</v>
      </c>
      <c r="F320" s="21">
        <v>3</v>
      </c>
      <c r="G320" s="17" t="str">
        <f t="shared" si="93"/>
        <v>Learning to be a changemaker</v>
      </c>
      <c r="H320" s="22">
        <v>1312</v>
      </c>
      <c r="I320" s="23"/>
      <c r="J320" s="23"/>
      <c r="K320" s="17" t="s">
        <v>77</v>
      </c>
      <c r="L320" s="17" t="str">
        <f t="shared" si="94"/>
        <v>Bridging the digital divide</v>
      </c>
      <c r="M320" s="17" t="str">
        <f t="shared" si="95"/>
        <v>Bridging the digital divide</v>
      </c>
      <c r="N320" s="17" t="str">
        <f t="shared" si="96"/>
        <v>Bridging the digital divide</v>
      </c>
      <c r="O320" s="17" t="str">
        <f t="shared" si="97"/>
        <v>Bridging the digital divide</v>
      </c>
      <c r="P320" s="17" t="str">
        <f t="shared" si="98"/>
        <v>Bridging the digital divide</v>
      </c>
      <c r="Q320" s="17" t="str">
        <f t="shared" si="99"/>
        <v>Bridging the digital divide</v>
      </c>
      <c r="R320" s="17" t="str">
        <f t="shared" si="100"/>
        <v>Bridging the digital divide</v>
      </c>
      <c r="S320" s="17" t="str">
        <f t="shared" si="101"/>
        <v>Bridging the digital divide</v>
      </c>
      <c r="T320" s="23"/>
      <c r="U320" s="17"/>
      <c r="V320" s="17"/>
      <c r="W320" s="18" t="str">
        <f t="shared" si="102"/>
        <v>&lt;concept id="1313" label="The adaptive school - connection from Learning to be a changemaker&amp;#xa;Bridging the digital divide&amp;#xa;1313"/&gt;</v>
      </c>
      <c r="X320" s="18" t="str">
        <f t="shared" ca="1" si="90"/>
        <v>&lt;concept-appearance id="1313" x="8850" y="2386" stylesheet-id="connection" background-color="217, 234, 211,255" /&gt;</v>
      </c>
      <c r="Y320" s="18">
        <f t="shared" ca="1" si="103"/>
        <v>8850</v>
      </c>
      <c r="Z320" s="18">
        <f t="shared" ca="1" si="104"/>
        <v>2386</v>
      </c>
      <c r="AA320" s="18">
        <f t="shared" si="91"/>
        <v>0</v>
      </c>
      <c r="AB320" s="18">
        <f t="shared" si="105"/>
        <v>0</v>
      </c>
      <c r="AC320" s="18">
        <f t="shared" si="92"/>
        <v>3</v>
      </c>
      <c r="AD320" s="18" t="str">
        <f t="shared" si="106"/>
        <v>217, 234, 211,255</v>
      </c>
      <c r="AE320" s="18" t="str">
        <f t="shared" si="107"/>
        <v>&lt;connection id="link-1-1313" from-id="1313" to-id="1312"/&gt;</v>
      </c>
      <c r="AF320" s="18" t="str">
        <f t="shared" si="108"/>
        <v/>
      </c>
      <c r="AG320" s="18" t="str">
        <f t="shared" si="109"/>
        <v/>
      </c>
    </row>
    <row r="321" spans="1:33">
      <c r="A321" s="1" t="s">
        <v>76</v>
      </c>
      <c r="B321" s="21">
        <v>5</v>
      </c>
      <c r="C321" s="17" t="str">
        <f t="shared" si="110"/>
        <v>The adaptive school</v>
      </c>
      <c r="D321" s="21">
        <v>2</v>
      </c>
      <c r="E321" s="21" t="s">
        <v>317</v>
      </c>
      <c r="F321" s="21">
        <v>1</v>
      </c>
      <c r="G321" s="17" t="str">
        <f t="shared" si="93"/>
        <v>Assessment</v>
      </c>
      <c r="H321" s="22">
        <v>1312</v>
      </c>
      <c r="I321" s="23"/>
      <c r="J321" s="23"/>
      <c r="K321" s="17" t="s">
        <v>75</v>
      </c>
      <c r="L321" s="17" t="str">
        <f t="shared" si="94"/>
        <v>Social awareness, cultural feedback,&amp;#xa;transparency of assessment</v>
      </c>
      <c r="M321" s="17" t="str">
        <f t="shared" si="95"/>
        <v>Social awareness, cultural feedback,&amp;#xa;transparency of assessment</v>
      </c>
      <c r="N321" s="17" t="str">
        <f t="shared" si="96"/>
        <v>Social awareness, cultural feedback,&amp;#xa;transparency of assessment</v>
      </c>
      <c r="O321" s="17" t="str">
        <f t="shared" si="97"/>
        <v>Social awareness, cultural feedback,&amp;#xa;transparency of assessment</v>
      </c>
      <c r="P321" s="17" t="str">
        <f t="shared" si="98"/>
        <v>Social awareness, cultural feedback,&amp;#xa;transparency of assessment</v>
      </c>
      <c r="Q321" s="17" t="str">
        <f t="shared" si="99"/>
        <v>Social awareness, cultural feedback,&amp;#xa;transparency of assessment</v>
      </c>
      <c r="R321" s="17" t="str">
        <f t="shared" si="100"/>
        <v>Social awareness, cultural feedback,&amp;#xa;transparency of assessment</v>
      </c>
      <c r="S321" s="17" t="str">
        <f t="shared" si="101"/>
        <v>Social awareness, cultural feedback,&amp;#xa;transparency of assessment</v>
      </c>
      <c r="T321" s="23"/>
      <c r="U321" s="17"/>
      <c r="V321" s="17"/>
      <c r="W321" s="18" t="str">
        <f t="shared" si="102"/>
        <v>&lt;concept id="1314" label="The adaptive school - connection from Assessment&amp;#xa;Social awareness, cultural feedback,&amp;#xa;transparency of assessment&amp;#xa;1314"/&gt;</v>
      </c>
      <c r="X321" s="18" t="str">
        <f t="shared" ca="1" si="90"/>
        <v>&lt;concept-appearance id="1314" x="8855" y="2359" stylesheet-id="connection" background-color="252, 229, 205,255" /&gt;</v>
      </c>
      <c r="Y321" s="18">
        <f t="shared" ca="1" si="103"/>
        <v>8855</v>
      </c>
      <c r="Z321" s="18">
        <f t="shared" ca="1" si="104"/>
        <v>2359</v>
      </c>
      <c r="AA321" s="18">
        <f t="shared" si="91"/>
        <v>0</v>
      </c>
      <c r="AB321" s="18">
        <f t="shared" si="105"/>
        <v>0</v>
      </c>
      <c r="AC321" s="18">
        <f t="shared" si="92"/>
        <v>1</v>
      </c>
      <c r="AD321" s="18" t="str">
        <f t="shared" si="106"/>
        <v>252, 229, 205,255</v>
      </c>
      <c r="AE321" s="18" t="str">
        <f t="shared" si="107"/>
        <v>&lt;connection id="link-1-1314" from-id="1314" to-id="1312"/&gt;</v>
      </c>
      <c r="AF321" s="18" t="str">
        <f t="shared" si="108"/>
        <v/>
      </c>
      <c r="AG321" s="18" t="str">
        <f t="shared" si="109"/>
        <v/>
      </c>
    </row>
    <row r="322" spans="1:33">
      <c r="A322" s="1" t="s">
        <v>74</v>
      </c>
      <c r="B322" s="21">
        <v>5</v>
      </c>
      <c r="C322" s="17" t="str">
        <f t="shared" si="110"/>
        <v>The adaptive school</v>
      </c>
      <c r="D322" s="21">
        <v>2</v>
      </c>
      <c r="E322" s="21" t="s">
        <v>49</v>
      </c>
      <c r="F322" s="21"/>
      <c r="G322" s="17" t="str">
        <f t="shared" si="93"/>
        <v/>
      </c>
      <c r="H322" s="22">
        <v>1301</v>
      </c>
      <c r="I322" s="23"/>
      <c r="J322" s="23"/>
      <c r="K322" s="17" t="s">
        <v>73</v>
      </c>
      <c r="L322" s="17" t="str">
        <f t="shared" si="94"/>
        <v>1. Institutionalise roadmapping&amp;#xa;as strategic planning (to involve all stakeholders) to define: vision, mission, purpose at government and school levels</v>
      </c>
      <c r="M322" s="17" t="str">
        <f t="shared" si="95"/>
        <v>1. Institutionalise roadmapping&amp;#xa;as strategic planning (to involve&amp;#xa;all stakeholders) to define: vision, mission, purpose at government and school levels</v>
      </c>
      <c r="N322" s="17" t="str">
        <f t="shared" si="96"/>
        <v>1. Institutionalise roadmapping&amp;#xa;as strategic planning (to involve&amp;#xa;all stakeholders) to define: vision,&amp;#xa;mission, purpose at government and school levels</v>
      </c>
      <c r="O322" s="17" t="str">
        <f t="shared" si="97"/>
        <v>1. Institutionalise roadmapping&amp;#xa;as strategic planning (to involve&amp;#xa;all stakeholders) to define: vision,&amp;#xa;mission, purpose at government&amp;#xa;and school levels</v>
      </c>
      <c r="P322" s="17" t="str">
        <f t="shared" si="98"/>
        <v>1. Institutionalise roadmapping&amp;#xa;as strategic planning (to involve&amp;#xa;all stakeholders) to define: vision,&amp;#xa;mission, purpose at government&amp;#xa;and school levels</v>
      </c>
      <c r="Q322" s="17" t="str">
        <f t="shared" si="99"/>
        <v>1. Institutionalise roadmapping&amp;#xa;as strategic planning (to involve&amp;#xa;all stakeholders) to define: vision,&amp;#xa;mission, purpose at government&amp;#xa;and school levels</v>
      </c>
      <c r="R322" s="17" t="str">
        <f t="shared" si="100"/>
        <v>1. Institutionalise roadmapping&amp;#xa;as strategic planning (to involve&amp;#xa;all stakeholders) to define: vision,&amp;#xa;mission, purpose at government&amp;#xa;and school levels</v>
      </c>
      <c r="S322" s="17" t="str">
        <f t="shared" si="101"/>
        <v>1. Institutionalise roadmapping&amp;#xa;as strategic planning (to involve&amp;#xa;all stakeholders) to define: vision,&amp;#xa;mission, purpose at government&amp;#xa;and school levels</v>
      </c>
      <c r="T322" s="23" t="s">
        <v>4</v>
      </c>
      <c r="U322" s="17"/>
      <c r="V322" s="17"/>
      <c r="W322" s="18" t="str">
        <f t="shared" si="102"/>
        <v>&lt;concept id="1315" label="The adaptive school - solution&amp;#xa;1. Institutionalise roadmapping&amp;#xa;as strategic planning (to involve&amp;#xa;all stakeholders) to define: vision,&amp;#xa;mission, purpose at government&amp;#xa;and school levels&amp;#xa;1315"/&gt;</v>
      </c>
      <c r="X322" s="18" t="str">
        <f t="shared" ca="1" si="90"/>
        <v>&lt;concept-appearance id="1315" x="3638" y="3733" stylesheet-id="solution" background-color="234, 209, 220,255" /&gt;</v>
      </c>
      <c r="Y322" s="18">
        <f t="shared" ca="1" si="103"/>
        <v>3638</v>
      </c>
      <c r="Z322" s="18">
        <f t="shared" ca="1" si="104"/>
        <v>3733</v>
      </c>
      <c r="AA322" s="18">
        <f t="shared" si="91"/>
        <v>3</v>
      </c>
      <c r="AB322" s="18">
        <f t="shared" si="105"/>
        <v>1</v>
      </c>
      <c r="AC322" s="18">
        <f t="shared" si="92"/>
        <v>5</v>
      </c>
      <c r="AD322" s="18" t="str">
        <f t="shared" si="106"/>
        <v>234, 209, 220,255</v>
      </c>
      <c r="AE322" s="18" t="str">
        <f t="shared" si="107"/>
        <v>&lt;connection id="link-1-1315" from-id="1315" to-id="1301"/&gt;</v>
      </c>
      <c r="AF322" s="18" t="str">
        <f t="shared" si="108"/>
        <v/>
      </c>
      <c r="AG322" s="18" t="str">
        <f t="shared" si="109"/>
        <v/>
      </c>
    </row>
    <row r="323" spans="1:33">
      <c r="A323" s="1" t="s">
        <v>72</v>
      </c>
      <c r="B323" s="21">
        <v>5</v>
      </c>
      <c r="C323" s="17" t="str">
        <f t="shared" si="110"/>
        <v>The adaptive school</v>
      </c>
      <c r="D323" s="21">
        <v>3</v>
      </c>
      <c r="E323" s="21" t="s">
        <v>317</v>
      </c>
      <c r="F323" s="21">
        <v>2</v>
      </c>
      <c r="G323" s="17" t="str">
        <f t="shared" si="93"/>
        <v>Stakeholder Engagement</v>
      </c>
      <c r="H323" s="22">
        <v>1315</v>
      </c>
      <c r="I323" s="23"/>
      <c r="J323" s="23"/>
      <c r="K323" s="17" t="s">
        <v>71</v>
      </c>
      <c r="L323" s="17" t="str">
        <f t="shared" si="94"/>
        <v>Like solution 1 Curriculum Agile&amp;#xa;Roadmapping tool</v>
      </c>
      <c r="M323" s="17" t="str">
        <f t="shared" si="95"/>
        <v>Like solution 1 Curriculum Agile&amp;#xa;Roadmapping tool</v>
      </c>
      <c r="N323" s="17" t="str">
        <f t="shared" si="96"/>
        <v>Like solution 1 Curriculum Agile&amp;#xa;Roadmapping tool</v>
      </c>
      <c r="O323" s="17" t="str">
        <f t="shared" si="97"/>
        <v>Like solution 1 Curriculum Agile&amp;#xa;Roadmapping tool</v>
      </c>
      <c r="P323" s="17" t="str">
        <f t="shared" si="98"/>
        <v>Like solution 1 Curriculum Agile&amp;#xa;Roadmapping tool</v>
      </c>
      <c r="Q323" s="17" t="str">
        <f t="shared" si="99"/>
        <v>Like solution 1 Curriculum Agile&amp;#xa;Roadmapping tool</v>
      </c>
      <c r="R323" s="17" t="str">
        <f t="shared" si="100"/>
        <v>Like solution 1 Curriculum Agile&amp;#xa;Roadmapping tool</v>
      </c>
      <c r="S323" s="17" t="str">
        <f t="shared" si="101"/>
        <v>Like solution 1 Curriculum Agile&amp;#xa;Roadmapping tool</v>
      </c>
      <c r="T323" s="23"/>
      <c r="U323" s="17"/>
      <c r="V323" s="17"/>
      <c r="W323" s="18" t="str">
        <f t="shared" si="102"/>
        <v>&lt;concept id="1316" label="The adaptive school - connection from Stakeholder Engagement&amp;#xa;Like solution 1 Curriculum Agile&amp;#xa;Roadmapping tool&amp;#xa;1316"/&gt;</v>
      </c>
      <c r="X323" s="18" t="str">
        <f t="shared" ca="1" si="90"/>
        <v>&lt;concept-appearance id="1316" x="3720" y="3852" stylesheet-id="connection" background-color="244, 204, 205,255" /&gt;</v>
      </c>
      <c r="Y323" s="18">
        <f t="shared" ca="1" si="103"/>
        <v>3720</v>
      </c>
      <c r="Z323" s="18">
        <f t="shared" ca="1" si="104"/>
        <v>3852</v>
      </c>
      <c r="AA323" s="18">
        <f t="shared" si="91"/>
        <v>0</v>
      </c>
      <c r="AB323" s="18">
        <f t="shared" si="105"/>
        <v>0</v>
      </c>
      <c r="AC323" s="18">
        <f t="shared" si="92"/>
        <v>2</v>
      </c>
      <c r="AD323" s="18" t="str">
        <f t="shared" si="106"/>
        <v>244, 204, 205,255</v>
      </c>
      <c r="AE323" s="18" t="str">
        <f t="shared" si="107"/>
        <v>&lt;connection id="link-1-1316" from-id="1316" to-id="1315"/&gt;</v>
      </c>
      <c r="AF323" s="18" t="str">
        <f t="shared" si="108"/>
        <v/>
      </c>
      <c r="AG323" s="18" t="str">
        <f t="shared" si="109"/>
        <v/>
      </c>
    </row>
    <row r="324" spans="1:33">
      <c r="A324" s="1" t="s">
        <v>70</v>
      </c>
      <c r="B324" s="21">
        <v>5</v>
      </c>
      <c r="C324" s="17" t="str">
        <f t="shared" si="110"/>
        <v>The adaptive school</v>
      </c>
      <c r="D324" s="21">
        <v>2</v>
      </c>
      <c r="E324" s="21" t="s">
        <v>49</v>
      </c>
      <c r="F324" s="21"/>
      <c r="G324" s="17" t="str">
        <f t="shared" si="93"/>
        <v/>
      </c>
      <c r="H324" s="22">
        <v>1303</v>
      </c>
      <c r="I324" s="23"/>
      <c r="J324" s="23"/>
      <c r="K324" s="17" t="s">
        <v>69</v>
      </c>
      <c r="L324" s="17" t="str">
        <f t="shared" si="94"/>
        <v>2. School management mentoring programmes</v>
      </c>
      <c r="M324" s="17" t="str">
        <f t="shared" si="95"/>
        <v>2. School management mentoring programmes</v>
      </c>
      <c r="N324" s="17" t="str">
        <f t="shared" si="96"/>
        <v>2. School management mentoring programmes</v>
      </c>
      <c r="O324" s="17" t="str">
        <f t="shared" si="97"/>
        <v>2. School management mentoring programmes</v>
      </c>
      <c r="P324" s="17" t="str">
        <f t="shared" si="98"/>
        <v>2. School management mentoring programmes</v>
      </c>
      <c r="Q324" s="17" t="str">
        <f t="shared" si="99"/>
        <v>2. School management mentoring programmes</v>
      </c>
      <c r="R324" s="17" t="str">
        <f t="shared" si="100"/>
        <v>2. School management mentoring programmes</v>
      </c>
      <c r="S324" s="17" t="str">
        <f t="shared" si="101"/>
        <v>2. School management mentoring programmes</v>
      </c>
      <c r="T324" s="23" t="s">
        <v>4</v>
      </c>
      <c r="U324" s="17"/>
      <c r="V324" s="17"/>
      <c r="W324" s="18" t="str">
        <f t="shared" si="102"/>
        <v>&lt;concept id="1317" label="The adaptive school - solution&amp;#xa;2. School management mentoring programmes&amp;#xa;1317"/&gt;</v>
      </c>
      <c r="X324" s="18" t="str">
        <f t="shared" ca="1" si="90"/>
        <v>&lt;concept-appearance id="1317" x="2288" y="3594" stylesheet-id="solution" background-color="234, 209, 220,255" /&gt;</v>
      </c>
      <c r="Y324" s="18">
        <f t="shared" ca="1" si="103"/>
        <v>2288</v>
      </c>
      <c r="Z324" s="18">
        <f t="shared" ca="1" si="104"/>
        <v>3594</v>
      </c>
      <c r="AA324" s="18">
        <f t="shared" si="91"/>
        <v>3</v>
      </c>
      <c r="AB324" s="18">
        <f t="shared" si="105"/>
        <v>1</v>
      </c>
      <c r="AC324" s="18">
        <f t="shared" si="92"/>
        <v>5</v>
      </c>
      <c r="AD324" s="18" t="str">
        <f t="shared" si="106"/>
        <v>234, 209, 220,255</v>
      </c>
      <c r="AE324" s="18" t="str">
        <f t="shared" si="107"/>
        <v>&lt;connection id="link-1-1317" from-id="1317" to-id="1303"/&gt;</v>
      </c>
      <c r="AF324" s="18" t="str">
        <f t="shared" si="108"/>
        <v/>
      </c>
      <c r="AG324" s="18" t="str">
        <f t="shared" si="109"/>
        <v/>
      </c>
    </row>
    <row r="325" spans="1:33">
      <c r="A325" s="1" t="s">
        <v>68</v>
      </c>
      <c r="B325" s="21">
        <v>5</v>
      </c>
      <c r="C325" s="17" t="str">
        <f t="shared" si="110"/>
        <v>The adaptive school</v>
      </c>
      <c r="D325" s="21">
        <v>2</v>
      </c>
      <c r="E325" s="21" t="s">
        <v>49</v>
      </c>
      <c r="F325" s="17"/>
      <c r="G325" s="17" t="str">
        <f t="shared" si="93"/>
        <v/>
      </c>
      <c r="H325" s="22">
        <v>1306</v>
      </c>
      <c r="I325" s="22">
        <v>1307</v>
      </c>
      <c r="J325" s="23">
        <v>1308</v>
      </c>
      <c r="K325" s="17" t="s">
        <v>67</v>
      </c>
      <c r="L325" s="17" t="str">
        <f t="shared" si="94"/>
        <v>3. Piloting innovation (short and&amp;#xa;long term) (schools)</v>
      </c>
      <c r="M325" s="17" t="str">
        <f t="shared" si="95"/>
        <v>3. Piloting innovation (short and&amp;#xa;long term) (schools)</v>
      </c>
      <c r="N325" s="17" t="str">
        <f t="shared" si="96"/>
        <v>3. Piloting innovation (short and&amp;#xa;long term) (schools)</v>
      </c>
      <c r="O325" s="17" t="str">
        <f t="shared" si="97"/>
        <v>3. Piloting innovation (short and&amp;#xa;long term) (schools)</v>
      </c>
      <c r="P325" s="17" t="str">
        <f t="shared" si="98"/>
        <v>3. Piloting innovation (short and&amp;#xa;long term) (schools)</v>
      </c>
      <c r="Q325" s="17" t="str">
        <f t="shared" si="99"/>
        <v>3. Piloting innovation (short and&amp;#xa;long term) (schools)</v>
      </c>
      <c r="R325" s="17" t="str">
        <f t="shared" si="100"/>
        <v>3. Piloting innovation (short and&amp;#xa;long term) (schools)</v>
      </c>
      <c r="S325" s="17" t="str">
        <f t="shared" si="101"/>
        <v>3. Piloting innovation (short and&amp;#xa;long term) (schools)</v>
      </c>
      <c r="T325" s="23" t="s">
        <v>4</v>
      </c>
      <c r="U325" s="17"/>
      <c r="V325" s="17"/>
      <c r="W325" s="18" t="str">
        <f t="shared" si="102"/>
        <v>&lt;concept id="1318" label="The adaptive school - solution&amp;#xa;3. Piloting innovation (short and&amp;#xa;long term) (schools)&amp;#xa;1318"/&gt;</v>
      </c>
      <c r="X325" s="18" t="str">
        <f t="shared" ca="1" si="90"/>
        <v>&lt;concept-appearance id="1318" x="3323" y="3649" stylesheet-id="solution" background-color="234, 209, 220,255" /&gt;</v>
      </c>
      <c r="Y325" s="18">
        <f t="shared" ca="1" si="103"/>
        <v>3323</v>
      </c>
      <c r="Z325" s="18">
        <f t="shared" ca="1" si="104"/>
        <v>3649</v>
      </c>
      <c r="AA325" s="18">
        <f t="shared" si="91"/>
        <v>3</v>
      </c>
      <c r="AB325" s="18">
        <f t="shared" si="105"/>
        <v>1</v>
      </c>
      <c r="AC325" s="18">
        <f t="shared" si="92"/>
        <v>5</v>
      </c>
      <c r="AD325" s="18" t="str">
        <f t="shared" si="106"/>
        <v>234, 209, 220,255</v>
      </c>
      <c r="AE325" s="18" t="str">
        <f t="shared" si="107"/>
        <v>&lt;connection id="link-1-1318" from-id="1318" to-id="1306"/&gt;</v>
      </c>
      <c r="AF325" s="18" t="str">
        <f t="shared" si="108"/>
        <v>&lt;connection id="link-2-1318" from-id="1318" to-id="1307"/&gt;</v>
      </c>
      <c r="AG325" s="18" t="str">
        <f t="shared" si="109"/>
        <v>&lt;connection id="link-3-1318" from-id="1318" to-id="1308"/&gt;</v>
      </c>
    </row>
    <row r="326" spans="1:33">
      <c r="A326" s="1" t="s">
        <v>66</v>
      </c>
      <c r="B326" s="21">
        <v>5</v>
      </c>
      <c r="C326" s="17" t="str">
        <f t="shared" si="110"/>
        <v>The adaptive school</v>
      </c>
      <c r="D326" s="21">
        <v>2</v>
      </c>
      <c r="E326" s="21" t="s">
        <v>49</v>
      </c>
      <c r="F326" s="21"/>
      <c r="G326" s="17" t="str">
        <f t="shared" si="93"/>
        <v/>
      </c>
      <c r="H326" s="22">
        <v>1305</v>
      </c>
      <c r="I326" s="23"/>
      <c r="J326" s="23"/>
      <c r="K326" s="17" t="s">
        <v>65</v>
      </c>
      <c r="L326" s="17" t="str">
        <f t="shared" si="94"/>
        <v>4. Keeping learning paths open ended&amp;#xa; (learners, students, teachers)</v>
      </c>
      <c r="M326" s="17" t="str">
        <f t="shared" si="95"/>
        <v>4. Keeping learning paths open ended&amp;#xa; (learners, students, teachers)</v>
      </c>
      <c r="N326" s="17" t="str">
        <f t="shared" si="96"/>
        <v>4. Keeping learning paths open ended&amp;#xa; (learners, students, teachers)</v>
      </c>
      <c r="O326" s="17" t="str">
        <f t="shared" si="97"/>
        <v>4. Keeping learning paths open ended&amp;#xa; (learners, students, teachers)</v>
      </c>
      <c r="P326" s="17" t="str">
        <f t="shared" si="98"/>
        <v>4. Keeping learning paths open ended&amp;#xa; (learners, students, teachers)</v>
      </c>
      <c r="Q326" s="17" t="str">
        <f t="shared" si="99"/>
        <v>4. Keeping learning paths open ended&amp;#xa; (learners, students, teachers)</v>
      </c>
      <c r="R326" s="17" t="str">
        <f t="shared" si="100"/>
        <v>4. Keeping learning paths open ended&amp;#xa; (learners, students, teachers)</v>
      </c>
      <c r="S326" s="17" t="str">
        <f t="shared" si="101"/>
        <v>4. Keeping learning paths open ended&amp;#xa; (learners, students, teachers)</v>
      </c>
      <c r="T326" s="23" t="s">
        <v>0</v>
      </c>
      <c r="U326" s="17"/>
      <c r="V326" s="17"/>
      <c r="W326" s="18" t="str">
        <f t="shared" si="102"/>
        <v>&lt;concept id="1319" label="The adaptive school - solution&amp;#xa;4. Keeping learning paths open ended&amp;#xa; (learners, students, teachers)&amp;#xa;1319"/&gt;</v>
      </c>
      <c r="X326" s="18" t="str">
        <f t="shared" ca="1" si="90"/>
        <v>&lt;concept-appearance id="1319" x="5110" y="3543" stylesheet-id="solution" background-color="234, 209, 220,255" /&gt;</v>
      </c>
      <c r="Y326" s="18">
        <f t="shared" ca="1" si="103"/>
        <v>5110</v>
      </c>
      <c r="Z326" s="18">
        <f t="shared" ca="1" si="104"/>
        <v>3543</v>
      </c>
      <c r="AA326" s="18">
        <f t="shared" si="91"/>
        <v>3</v>
      </c>
      <c r="AB326" s="18">
        <f t="shared" si="105"/>
        <v>2</v>
      </c>
      <c r="AC326" s="18">
        <f t="shared" si="92"/>
        <v>5</v>
      </c>
      <c r="AD326" s="18" t="str">
        <f t="shared" si="106"/>
        <v>234, 209, 220,255</v>
      </c>
      <c r="AE326" s="18" t="str">
        <f t="shared" si="107"/>
        <v>&lt;connection id="link-1-1319" from-id="1319" to-id="1305"/&gt;</v>
      </c>
      <c r="AF326" s="18" t="str">
        <f t="shared" si="108"/>
        <v/>
      </c>
      <c r="AG326" s="18" t="str">
        <f t="shared" si="109"/>
        <v/>
      </c>
    </row>
    <row r="327" spans="1:33">
      <c r="A327" s="1" t="s">
        <v>64</v>
      </c>
      <c r="B327" s="21">
        <v>5</v>
      </c>
      <c r="C327" s="17" t="str">
        <f t="shared" si="110"/>
        <v>The adaptive school</v>
      </c>
      <c r="D327" s="21">
        <v>3</v>
      </c>
      <c r="E327" s="21" t="s">
        <v>317</v>
      </c>
      <c r="F327" s="21">
        <v>1</v>
      </c>
      <c r="G327" s="17" t="str">
        <f t="shared" si="93"/>
        <v>Assessment</v>
      </c>
      <c r="H327" s="22">
        <v>1319</v>
      </c>
      <c r="I327" s="23"/>
      <c r="J327" s="23"/>
      <c r="K327" s="17" t="s">
        <v>63</v>
      </c>
      <c r="L327" s="17" t="str">
        <f t="shared" si="94"/>
        <v>Open-endedness very important for&amp;#xa;quality (versus superficial) assessment</v>
      </c>
      <c r="M327" s="17" t="str">
        <f t="shared" si="95"/>
        <v>Open-endedness very important for&amp;#xa;quality (versus superficial) assessment</v>
      </c>
      <c r="N327" s="17" t="str">
        <f t="shared" si="96"/>
        <v>Open-endedness very important for&amp;#xa;quality (versus superficial) assessment</v>
      </c>
      <c r="O327" s="17" t="str">
        <f t="shared" si="97"/>
        <v>Open-endedness very important for&amp;#xa;quality (versus superficial) assessment</v>
      </c>
      <c r="P327" s="17" t="str">
        <f t="shared" si="98"/>
        <v>Open-endedness very important for&amp;#xa;quality (versus superficial) assessment</v>
      </c>
      <c r="Q327" s="17" t="str">
        <f t="shared" si="99"/>
        <v>Open-endedness very important for&amp;#xa;quality (versus superficial) assessment</v>
      </c>
      <c r="R327" s="17" t="str">
        <f t="shared" si="100"/>
        <v>Open-endedness very important for&amp;#xa;quality (versus superficial) assessment</v>
      </c>
      <c r="S327" s="17" t="str">
        <f t="shared" si="101"/>
        <v>Open-endedness very important for&amp;#xa;quality (versus superficial) assessment</v>
      </c>
      <c r="T327" s="23"/>
      <c r="U327" s="17"/>
      <c r="V327" s="17"/>
      <c r="W327" s="18" t="str">
        <f t="shared" si="102"/>
        <v>&lt;concept id="1320" label="The adaptive school - connection from Assessment&amp;#xa;Open-endedness very important for&amp;#xa;quality (versus superficial) assessment&amp;#xa;1320"/&gt;</v>
      </c>
      <c r="X327" s="18" t="str">
        <f t="shared" ref="X327:X358" ca="1" si="111">"&lt;concept-appearance id="""&amp;A327&amp;""" x="""&amp;Y327&amp;""" y="""&amp;Z327&amp;""" stylesheet-id="""&amp;E327&amp;""" background-color="""&amp;AD327&amp;""" /&gt;"</f>
        <v>&lt;concept-appearance id="1320" x="5218" y="3618" stylesheet-id="connection" background-color="252, 229, 205,255" /&gt;</v>
      </c>
      <c r="Y327" s="18">
        <f t="shared" ca="1" si="103"/>
        <v>5218</v>
      </c>
      <c r="Z327" s="18">
        <f t="shared" ca="1" si="104"/>
        <v>3618</v>
      </c>
      <c r="AA327" s="18">
        <f t="shared" ref="AA327:AA358" si="112">IF(E327="group",6,IF(E327="goal-brainstorm",5,IF(E327="goal",4,IF(E327="solution",3,IF(E327="technology",2,IF(E327="other-resource",1,0))))))</f>
        <v>0</v>
      </c>
      <c r="AB327" s="18">
        <f t="shared" si="105"/>
        <v>0</v>
      </c>
      <c r="AC327" s="18">
        <f t="shared" ref="AC327:AC358" si="113">IF(E327="connection",F327,B327)</f>
        <v>1</v>
      </c>
      <c r="AD327" s="18" t="str">
        <f t="shared" si="106"/>
        <v>252, 229, 205,255</v>
      </c>
      <c r="AE327" s="18" t="str">
        <f t="shared" si="107"/>
        <v>&lt;connection id="link-1-1320" from-id="1320" to-id="1319"/&gt;</v>
      </c>
      <c r="AF327" s="18" t="str">
        <f t="shared" si="108"/>
        <v/>
      </c>
      <c r="AG327" s="18" t="str">
        <f t="shared" si="109"/>
        <v/>
      </c>
    </row>
    <row r="328" spans="1:33">
      <c r="A328" s="1" t="s">
        <v>62</v>
      </c>
      <c r="B328" s="21">
        <v>5</v>
      </c>
      <c r="C328" s="17" t="str">
        <f t="shared" si="110"/>
        <v>The adaptive school</v>
      </c>
      <c r="D328" s="21">
        <v>2</v>
      </c>
      <c r="E328" s="21" t="s">
        <v>49</v>
      </c>
      <c r="F328" s="21"/>
      <c r="G328" s="17" t="str">
        <f t="shared" ref="G328:G358" si="114">IF(E328="connection",IF((F328=1),"Assessment",IF((F328=2),"Stakeholder Engagement",IF((F328=3),"Learning to be a changemaker",IF((F328=4),"The creative learning environment",IF((F328=5),"The adaptive school","Floor"))))),"")</f>
        <v/>
      </c>
      <c r="H328" s="22">
        <v>1309</v>
      </c>
      <c r="I328" s="23"/>
      <c r="J328" s="23"/>
      <c r="K328" s="17" t="s">
        <v>61</v>
      </c>
      <c r="L328" s="17" t="str">
        <f t="shared" ref="L328:L358" si="115">IFERROR(REPLACE(K328,SEARCH(" ",K328,$S$5),1,"&amp;#xa;"),K328)</f>
        <v>5. Incentives for teachers to change&amp;#xa;( Change curricula via action research?, Teacher networks for cooperation?)</v>
      </c>
      <c r="M328" s="17" t="str">
        <f t="shared" ref="M328:M358" si="116">IFERROR(REPLACE(L328,SEARCH(" ",L328,2*S$5+4),1,"&amp;#xa;"),L328)</f>
        <v>5. Incentives for teachers to change&amp;#xa;( Change curricula via action&amp;#xa;research?, Teacher networks for cooperation?)</v>
      </c>
      <c r="N328" s="17" t="str">
        <f t="shared" ref="N328:N358" si="117">IFERROR(REPLACE(M328,SEARCH(" ",M328,3*$S$5+8),1,"&amp;#xa;"),M328)</f>
        <v>5. Incentives for teachers to change&amp;#xa;( Change curricula via action&amp;#xa;research?, Teacher networks for&amp;#xa;cooperation?)</v>
      </c>
      <c r="O328" s="17" t="str">
        <f t="shared" ref="O328:O358" si="118">IFERROR(REPLACE(N328,SEARCH(" ",N328,4*$S$5+12),1,"&amp;#xa;"),N328)</f>
        <v>5. Incentives for teachers to change&amp;#xa;( Change curricula via action&amp;#xa;research?, Teacher networks for&amp;#xa;cooperation?)</v>
      </c>
      <c r="P328" s="17" t="str">
        <f t="shared" ref="P328:P358" si="119">IFERROR(REPLACE(O328,SEARCH(" ",O328,5*$S$5+16),1,"&amp;#xa;"),O328)</f>
        <v>5. Incentives for teachers to change&amp;#xa;( Change curricula via action&amp;#xa;research?, Teacher networks for&amp;#xa;cooperation?)</v>
      </c>
      <c r="Q328" s="17" t="str">
        <f t="shared" ref="Q328:Q358" si="120">IFERROR(REPLACE(P328,SEARCH(" ",P328,6*$S$5+20),1,"&amp;#xa;"),P328)</f>
        <v>5. Incentives for teachers to change&amp;#xa;( Change curricula via action&amp;#xa;research?, Teacher networks for&amp;#xa;cooperation?)</v>
      </c>
      <c r="R328" s="17" t="str">
        <f t="shared" ref="R328:R358" si="121">IFERROR(REPLACE(Q328,SEARCH(" ",Q328,7*$S$5+24),1,"&amp;#xa;"),Q328)</f>
        <v>5. Incentives for teachers to change&amp;#xa;( Change curricula via action&amp;#xa;research?, Teacher networks for&amp;#xa;cooperation?)</v>
      </c>
      <c r="S328" s="17" t="str">
        <f t="shared" ref="S328:S358" si="122">IFERROR(REPLACE(R328,SEARCH(" ",R328,8*$S$5+28),1,"&amp;#xa;"),R328)</f>
        <v>5. Incentives for teachers to change&amp;#xa;( Change curricula via action&amp;#xa;research?, Teacher networks for&amp;#xa;cooperation?)</v>
      </c>
      <c r="T328" s="23" t="s">
        <v>0</v>
      </c>
      <c r="U328" s="17"/>
      <c r="V328" s="17"/>
      <c r="W328" s="18" t="str">
        <f t="shared" ref="W328:W358" si="123">"&lt;concept id="""&amp;A328&amp;""" label="""&amp; C328 &amp; " - " &amp; E328 &amp; IF(E328="connection", " from " &amp; G328,"") &amp; "&amp;#xa;" &amp; S328 &amp; "&amp;#xa;"&amp; A328&amp;"""/&gt;"</f>
        <v>&lt;concept id="1321" label="The adaptive school - solution&amp;#xa;5. Incentives for teachers to change&amp;#xa;( Change curricula via action&amp;#xa;research?, Teacher networks for&amp;#xa;cooperation?)&amp;#xa;1321"/&gt;</v>
      </c>
      <c r="X328" s="18" t="str">
        <f t="shared" ca="1" si="111"/>
        <v>&lt;concept-appearance id="1321" x="4258" y="3294" stylesheet-id="solution" background-color="234, 209, 220,255" /&gt;</v>
      </c>
      <c r="Y328" s="18">
        <f t="shared" ref="Y328:Y358" ca="1" si="124">IF(E328="connection",VLOOKUP(H328&amp;"",A$7:Y$358,25, FALSE)+64+RANDBETWEEN(0,64), IF(AB328=0,4*$Y$5+RANDBETWEEN(0,$Y$5),AB328*$Y$5+RANDBETWEEN(0.1*$Y$5,0.9*$Y$5)))</f>
        <v>4258</v>
      </c>
      <c r="Z328" s="18">
        <f t="shared" ref="Z328:Z358" ca="1" si="125">IF(E328="connection",VLOOKUP(H328&amp;"",A$7:Z$358,26, FALSE)+64+RANDBETWEEN(0,64), IF((T328&amp;E328="goal"),2*$Z$5+RANDBETWEEN(0.1*$Z$5, 0.3*$Z$5),7*$Z$5-(AA328*$Z$5+RANDBETWEEN(0.1*$Z$5, 0.9*$Z$5))))</f>
        <v>3294</v>
      </c>
      <c r="AA328" s="18">
        <f t="shared" si="112"/>
        <v>3</v>
      </c>
      <c r="AB328" s="18">
        <f t="shared" ref="AB328:AB358" si="126">IF(T328="near",1,IF(T328="medium",2,IF(T328="long",3,0)))</f>
        <v>2</v>
      </c>
      <c r="AC328" s="18">
        <f t="shared" si="113"/>
        <v>5</v>
      </c>
      <c r="AD328" s="18" t="str">
        <f t="shared" ref="AD328:AD358" si="127">IF(AC328=1,$AD$1,IF(AC328=2,$AD$2,IF(AC328=3,$AD$3,IF(AC328=4,$AD$4,IF(AC328=5,$AD$5,"255, 255, 255, 255")))))</f>
        <v>234, 209, 220,255</v>
      </c>
      <c r="AE328" s="18" t="str">
        <f t="shared" ref="AE328:AE358" si="128">IF(H328&lt;&gt;"","&lt;connection id=""link-1-" &amp; $A328 &amp; """ from-id=""" &amp; $A328 &amp; """ to-id=""" &amp; H328 &amp; """/&gt;","")</f>
        <v>&lt;connection id="link-1-1321" from-id="1321" to-id="1309"/&gt;</v>
      </c>
      <c r="AF328" s="18" t="str">
        <f t="shared" ref="AF328:AF358" si="129">IF(I328&lt;&gt;"","&lt;connection id=""link-2-" &amp; $A328 &amp; """ from-id=""" &amp; $A328 &amp; """ to-id=""" &amp; I328 &amp; """/&gt;","")</f>
        <v/>
      </c>
      <c r="AG328" s="18" t="str">
        <f t="shared" ref="AG328:AG358" si="130">IF(J328&lt;&gt;"","&lt;connection id=""link-3-" &amp; $A328 &amp; """ from-id=""" &amp; $A328 &amp; """ to-id=""" &amp; J328 &amp; """/&gt;","")</f>
        <v/>
      </c>
    </row>
    <row r="329" spans="1:33">
      <c r="A329" s="1" t="s">
        <v>60</v>
      </c>
      <c r="B329" s="21">
        <v>5</v>
      </c>
      <c r="C329" s="17" t="str">
        <f t="shared" si="110"/>
        <v>The adaptive school</v>
      </c>
      <c r="D329" s="21">
        <v>2</v>
      </c>
      <c r="E329" s="21" t="s">
        <v>49</v>
      </c>
      <c r="F329" s="21"/>
      <c r="G329" s="17" t="str">
        <f t="shared" si="114"/>
        <v/>
      </c>
      <c r="H329" s="22">
        <v>1306</v>
      </c>
      <c r="I329" s="23"/>
      <c r="J329" s="23"/>
      <c r="K329" s="17" t="s">
        <v>59</v>
      </c>
      <c r="L329" s="17" t="str">
        <f t="shared" si="115"/>
        <v>6. Holistic planning of ICT support&amp;#xa;for education (management, reference model framework?)</v>
      </c>
      <c r="M329" s="17" t="str">
        <f t="shared" si="116"/>
        <v>6. Holistic planning of ICT support&amp;#xa;for education (management, reference&amp;#xa;model framework?)</v>
      </c>
      <c r="N329" s="17" t="str">
        <f t="shared" si="117"/>
        <v>6. Holistic planning of ICT support&amp;#xa;for education (management, reference&amp;#xa;model framework?)</v>
      </c>
      <c r="O329" s="17" t="str">
        <f t="shared" si="118"/>
        <v>6. Holistic planning of ICT support&amp;#xa;for education (management, reference&amp;#xa;model framework?)</v>
      </c>
      <c r="P329" s="17" t="str">
        <f t="shared" si="119"/>
        <v>6. Holistic planning of ICT support&amp;#xa;for education (management, reference&amp;#xa;model framework?)</v>
      </c>
      <c r="Q329" s="17" t="str">
        <f t="shared" si="120"/>
        <v>6. Holistic planning of ICT support&amp;#xa;for education (management, reference&amp;#xa;model framework?)</v>
      </c>
      <c r="R329" s="17" t="str">
        <f t="shared" si="121"/>
        <v>6. Holistic planning of ICT support&amp;#xa;for education (management, reference&amp;#xa;model framework?)</v>
      </c>
      <c r="S329" s="17" t="str">
        <f t="shared" si="122"/>
        <v>6. Holistic planning of ICT support&amp;#xa;for education (management, reference&amp;#xa;model framework?)</v>
      </c>
      <c r="T329" s="23" t="s">
        <v>0</v>
      </c>
      <c r="U329" s="17"/>
      <c r="V329" s="17"/>
      <c r="W329" s="18" t="str">
        <f t="shared" si="123"/>
        <v>&lt;concept id="1322" label="The adaptive school - solution&amp;#xa;6. Holistic planning of ICT support&amp;#xa;for education (management, reference&amp;#xa;model framework?)&amp;#xa;1322"/&gt;</v>
      </c>
      <c r="X329" s="18" t="str">
        <f t="shared" ca="1" si="111"/>
        <v>&lt;concept-appearance id="1322" x="4424" y="3826" stylesheet-id="solution" background-color="234, 209, 220,255" /&gt;</v>
      </c>
      <c r="Y329" s="18">
        <f t="shared" ca="1" si="124"/>
        <v>4424</v>
      </c>
      <c r="Z329" s="18">
        <f t="shared" ca="1" si="125"/>
        <v>3826</v>
      </c>
      <c r="AA329" s="18">
        <f t="shared" si="112"/>
        <v>3</v>
      </c>
      <c r="AB329" s="18">
        <f t="shared" si="126"/>
        <v>2</v>
      </c>
      <c r="AC329" s="18">
        <f t="shared" si="113"/>
        <v>5</v>
      </c>
      <c r="AD329" s="18" t="str">
        <f t="shared" si="127"/>
        <v>234, 209, 220,255</v>
      </c>
      <c r="AE329" s="18" t="str">
        <f t="shared" si="128"/>
        <v>&lt;connection id="link-1-1322" from-id="1322" to-id="1306"/&gt;</v>
      </c>
      <c r="AF329" s="18" t="str">
        <f t="shared" si="129"/>
        <v/>
      </c>
      <c r="AG329" s="18" t="str">
        <f t="shared" si="130"/>
        <v/>
      </c>
    </row>
    <row r="330" spans="1:33">
      <c r="A330" s="1" t="s">
        <v>58</v>
      </c>
      <c r="B330" s="21">
        <v>5</v>
      </c>
      <c r="C330" s="17" t="str">
        <f t="shared" si="110"/>
        <v>The adaptive school</v>
      </c>
      <c r="D330" s="21">
        <v>2</v>
      </c>
      <c r="E330" s="21" t="s">
        <v>49</v>
      </c>
      <c r="F330" s="21"/>
      <c r="G330" s="17" t="str">
        <f t="shared" si="114"/>
        <v/>
      </c>
      <c r="H330" s="22">
        <v>1312</v>
      </c>
      <c r="I330" s="23"/>
      <c r="J330" s="23"/>
      <c r="K330" s="17" t="s">
        <v>57</v>
      </c>
      <c r="L330" s="17" t="str">
        <f t="shared" si="115"/>
        <v>7. Alleviate social and digital&amp;#xa;divide</v>
      </c>
      <c r="M330" s="17" t="str">
        <f t="shared" si="116"/>
        <v>7. Alleviate social and digital&amp;#xa;divide</v>
      </c>
      <c r="N330" s="17" t="str">
        <f t="shared" si="117"/>
        <v>7. Alleviate social and digital&amp;#xa;divide</v>
      </c>
      <c r="O330" s="17" t="str">
        <f t="shared" si="118"/>
        <v>7. Alleviate social and digital&amp;#xa;divide</v>
      </c>
      <c r="P330" s="17" t="str">
        <f t="shared" si="119"/>
        <v>7. Alleviate social and digital&amp;#xa;divide</v>
      </c>
      <c r="Q330" s="17" t="str">
        <f t="shared" si="120"/>
        <v>7. Alleviate social and digital&amp;#xa;divide</v>
      </c>
      <c r="R330" s="17" t="str">
        <f t="shared" si="121"/>
        <v>7. Alleviate social and digital&amp;#xa;divide</v>
      </c>
      <c r="S330" s="17" t="str">
        <f t="shared" si="122"/>
        <v>7. Alleviate social and digital&amp;#xa;divide</v>
      </c>
      <c r="T330" s="23" t="s">
        <v>13</v>
      </c>
      <c r="U330" s="17"/>
      <c r="V330" s="17"/>
      <c r="W330" s="18" t="str">
        <f t="shared" si="123"/>
        <v>&lt;concept id="1323" label="The adaptive school - solution&amp;#xa;7. Alleviate social and digital&amp;#xa;divide&amp;#xa;1323"/&gt;</v>
      </c>
      <c r="X330" s="18" t="str">
        <f t="shared" ca="1" si="111"/>
        <v>&lt;concept-appearance id="1323" x="7789" y="3655" stylesheet-id="solution" background-color="234, 209, 220,255" /&gt;</v>
      </c>
      <c r="Y330" s="18">
        <f t="shared" ca="1" si="124"/>
        <v>7789</v>
      </c>
      <c r="Z330" s="18">
        <f t="shared" ca="1" si="125"/>
        <v>3655</v>
      </c>
      <c r="AA330" s="18">
        <f t="shared" si="112"/>
        <v>3</v>
      </c>
      <c r="AB330" s="18">
        <f t="shared" si="126"/>
        <v>3</v>
      </c>
      <c r="AC330" s="18">
        <f t="shared" si="113"/>
        <v>5</v>
      </c>
      <c r="AD330" s="18" t="str">
        <f t="shared" si="127"/>
        <v>234, 209, 220,255</v>
      </c>
      <c r="AE330" s="18" t="str">
        <f t="shared" si="128"/>
        <v>&lt;connection id="link-1-1323" from-id="1323" to-id="1312"/&gt;</v>
      </c>
      <c r="AF330" s="18" t="str">
        <f t="shared" si="129"/>
        <v/>
      </c>
      <c r="AG330" s="18" t="str">
        <f t="shared" si="130"/>
        <v/>
      </c>
    </row>
    <row r="331" spans="1:33">
      <c r="A331" s="1" t="s">
        <v>56</v>
      </c>
      <c r="B331" s="21">
        <v>5</v>
      </c>
      <c r="C331" s="17" t="str">
        <f t="shared" si="110"/>
        <v>The adaptive school</v>
      </c>
      <c r="D331" s="21">
        <v>3</v>
      </c>
      <c r="E331" s="21" t="s">
        <v>317</v>
      </c>
      <c r="F331" s="21">
        <v>3</v>
      </c>
      <c r="G331" s="17" t="str">
        <f t="shared" si="114"/>
        <v>Learning to be a changemaker</v>
      </c>
      <c r="H331" s="22">
        <v>1323</v>
      </c>
      <c r="I331" s="23"/>
      <c r="J331" s="23"/>
      <c r="K331" s="17" t="s">
        <v>55</v>
      </c>
      <c r="L331" s="17" t="str">
        <f t="shared" si="115"/>
        <v>From digital divide to digital equity&amp;#xa;(2 post-its)</v>
      </c>
      <c r="M331" s="17" t="str">
        <f t="shared" si="116"/>
        <v>From digital divide to digital equity&amp;#xa;(2 post-its)</v>
      </c>
      <c r="N331" s="17" t="str">
        <f t="shared" si="117"/>
        <v>From digital divide to digital equity&amp;#xa;(2 post-its)</v>
      </c>
      <c r="O331" s="17" t="str">
        <f t="shared" si="118"/>
        <v>From digital divide to digital equity&amp;#xa;(2 post-its)</v>
      </c>
      <c r="P331" s="17" t="str">
        <f t="shared" si="119"/>
        <v>From digital divide to digital equity&amp;#xa;(2 post-its)</v>
      </c>
      <c r="Q331" s="17" t="str">
        <f t="shared" si="120"/>
        <v>From digital divide to digital equity&amp;#xa;(2 post-its)</v>
      </c>
      <c r="R331" s="17" t="str">
        <f t="shared" si="121"/>
        <v>From digital divide to digital equity&amp;#xa;(2 post-its)</v>
      </c>
      <c r="S331" s="17" t="str">
        <f t="shared" si="122"/>
        <v>From digital divide to digital equity&amp;#xa;(2 post-its)</v>
      </c>
      <c r="T331" s="23"/>
      <c r="U331" s="17"/>
      <c r="V331" s="17"/>
      <c r="W331" s="18" t="str">
        <f t="shared" si="123"/>
        <v>&lt;concept id="1324" label="The adaptive school - connection from Learning to be a changemaker&amp;#xa;From digital divide to digital equity&amp;#xa;(2 post-its)&amp;#xa;1324"/&gt;</v>
      </c>
      <c r="X331" s="18" t="str">
        <f t="shared" ca="1" si="111"/>
        <v>&lt;concept-appearance id="1324" x="7873" y="3766" stylesheet-id="connection" background-color="217, 234, 211,255" /&gt;</v>
      </c>
      <c r="Y331" s="18">
        <f t="shared" ca="1" si="124"/>
        <v>7873</v>
      </c>
      <c r="Z331" s="18">
        <f t="shared" ca="1" si="125"/>
        <v>3766</v>
      </c>
      <c r="AA331" s="18">
        <f t="shared" si="112"/>
        <v>0</v>
      </c>
      <c r="AB331" s="18">
        <f t="shared" si="126"/>
        <v>0</v>
      </c>
      <c r="AC331" s="18">
        <f t="shared" si="113"/>
        <v>3</v>
      </c>
      <c r="AD331" s="18" t="str">
        <f t="shared" si="127"/>
        <v>217, 234, 211,255</v>
      </c>
      <c r="AE331" s="18" t="str">
        <f t="shared" si="128"/>
        <v>&lt;connection id="link-1-1324" from-id="1324" to-id="1323"/&gt;</v>
      </c>
      <c r="AF331" s="18" t="str">
        <f t="shared" si="129"/>
        <v/>
      </c>
      <c r="AG331" s="18" t="str">
        <f t="shared" si="130"/>
        <v/>
      </c>
    </row>
    <row r="332" spans="1:33">
      <c r="A332" s="1" t="s">
        <v>54</v>
      </c>
      <c r="B332" s="21">
        <v>5</v>
      </c>
      <c r="C332" s="17" t="str">
        <f t="shared" si="110"/>
        <v>The adaptive school</v>
      </c>
      <c r="D332" s="21">
        <v>3</v>
      </c>
      <c r="E332" s="21" t="s">
        <v>317</v>
      </c>
      <c r="F332" s="21">
        <v>4</v>
      </c>
      <c r="G332" s="17" t="str">
        <f t="shared" si="114"/>
        <v>The creative learning environment</v>
      </c>
      <c r="H332" s="22">
        <v>1323</v>
      </c>
      <c r="I332" s="23"/>
      <c r="J332" s="23"/>
      <c r="K332" s="17" t="s">
        <v>53</v>
      </c>
      <c r="L332" s="17" t="str">
        <f t="shared" si="115"/>
        <v>Links to solution 0. More TEL</v>
      </c>
      <c r="M332" s="17" t="str">
        <f t="shared" si="116"/>
        <v>Links to solution 0. More TEL</v>
      </c>
      <c r="N332" s="17" t="str">
        <f t="shared" si="117"/>
        <v>Links to solution 0. More TEL</v>
      </c>
      <c r="O332" s="17" t="str">
        <f t="shared" si="118"/>
        <v>Links to solution 0. More TEL</v>
      </c>
      <c r="P332" s="17" t="str">
        <f t="shared" si="119"/>
        <v>Links to solution 0. More TEL</v>
      </c>
      <c r="Q332" s="17" t="str">
        <f t="shared" si="120"/>
        <v>Links to solution 0. More TEL</v>
      </c>
      <c r="R332" s="17" t="str">
        <f t="shared" si="121"/>
        <v>Links to solution 0. More TEL</v>
      </c>
      <c r="S332" s="17" t="str">
        <f t="shared" si="122"/>
        <v>Links to solution 0. More TEL</v>
      </c>
      <c r="T332" s="23"/>
      <c r="U332" s="17"/>
      <c r="V332" s="17"/>
      <c r="W332" s="18" t="str">
        <f t="shared" si="123"/>
        <v>&lt;concept id="1325" label="The adaptive school - connection from The creative learning environment&amp;#xa;Links to solution 0. More TEL&amp;#xa;1325"/&gt;</v>
      </c>
      <c r="X332" s="18" t="str">
        <f t="shared" ca="1" si="111"/>
        <v>&lt;concept-appearance id="1325" x="7917" y="3759" stylesheet-id="connection" background-color="207, 226, 243,255" /&gt;</v>
      </c>
      <c r="Y332" s="18">
        <f t="shared" ca="1" si="124"/>
        <v>7917</v>
      </c>
      <c r="Z332" s="18">
        <f t="shared" ca="1" si="125"/>
        <v>3759</v>
      </c>
      <c r="AA332" s="18">
        <f t="shared" si="112"/>
        <v>0</v>
      </c>
      <c r="AB332" s="18">
        <f t="shared" si="126"/>
        <v>0</v>
      </c>
      <c r="AC332" s="18">
        <f t="shared" si="113"/>
        <v>4</v>
      </c>
      <c r="AD332" s="18" t="str">
        <f t="shared" si="127"/>
        <v>207, 226, 243,255</v>
      </c>
      <c r="AE332" s="18" t="str">
        <f t="shared" si="128"/>
        <v>&lt;connection id="link-1-1325" from-id="1325" to-id="1323"/&gt;</v>
      </c>
      <c r="AF332" s="18" t="str">
        <f t="shared" si="129"/>
        <v/>
      </c>
      <c r="AG332" s="18" t="str">
        <f t="shared" si="130"/>
        <v/>
      </c>
    </row>
    <row r="333" spans="1:33">
      <c r="A333" s="1" t="s">
        <v>52</v>
      </c>
      <c r="B333" s="21">
        <v>5</v>
      </c>
      <c r="C333" s="17" t="str">
        <f t="shared" si="110"/>
        <v>The adaptive school</v>
      </c>
      <c r="D333" s="21">
        <v>3</v>
      </c>
      <c r="E333" s="21" t="s">
        <v>317</v>
      </c>
      <c r="F333" s="21">
        <v>3</v>
      </c>
      <c r="G333" s="17" t="str">
        <f t="shared" si="114"/>
        <v>Learning to be a changemaker</v>
      </c>
      <c r="H333" s="22">
        <v>1321</v>
      </c>
      <c r="I333" s="23"/>
      <c r="J333" s="23"/>
      <c r="K333" s="17" t="s">
        <v>51</v>
      </c>
      <c r="L333" s="17" t="str">
        <f t="shared" si="115"/>
        <v>Redefine teachers frameworks for&amp;#xa;professional development</v>
      </c>
      <c r="M333" s="17" t="str">
        <f t="shared" si="116"/>
        <v>Redefine teachers frameworks for&amp;#xa;professional development</v>
      </c>
      <c r="N333" s="17" t="str">
        <f t="shared" si="117"/>
        <v>Redefine teachers frameworks for&amp;#xa;professional development</v>
      </c>
      <c r="O333" s="17" t="str">
        <f t="shared" si="118"/>
        <v>Redefine teachers frameworks for&amp;#xa;professional development</v>
      </c>
      <c r="P333" s="17" t="str">
        <f t="shared" si="119"/>
        <v>Redefine teachers frameworks for&amp;#xa;professional development</v>
      </c>
      <c r="Q333" s="17" t="str">
        <f t="shared" si="120"/>
        <v>Redefine teachers frameworks for&amp;#xa;professional development</v>
      </c>
      <c r="R333" s="17" t="str">
        <f t="shared" si="121"/>
        <v>Redefine teachers frameworks for&amp;#xa;professional development</v>
      </c>
      <c r="S333" s="17" t="str">
        <f t="shared" si="122"/>
        <v>Redefine teachers frameworks for&amp;#xa;professional development</v>
      </c>
      <c r="T333" s="23"/>
      <c r="U333" s="17"/>
      <c r="V333" s="17"/>
      <c r="W333" s="18" t="str">
        <f t="shared" si="123"/>
        <v>&lt;concept id="1326" label="The adaptive school - connection from Learning to be a changemaker&amp;#xa;Redefine teachers frameworks for&amp;#xa;professional development&amp;#xa;1326"/&gt;</v>
      </c>
      <c r="X333" s="18" t="str">
        <f t="shared" ca="1" si="111"/>
        <v>&lt;concept-appearance id="1326" x="4366" y="3365" stylesheet-id="connection" background-color="217, 234, 211,255" /&gt;</v>
      </c>
      <c r="Y333" s="18">
        <f t="shared" ca="1" si="124"/>
        <v>4366</v>
      </c>
      <c r="Z333" s="18">
        <f t="shared" ca="1" si="125"/>
        <v>3365</v>
      </c>
      <c r="AA333" s="18">
        <f t="shared" si="112"/>
        <v>0</v>
      </c>
      <c r="AB333" s="18">
        <f t="shared" si="126"/>
        <v>0</v>
      </c>
      <c r="AC333" s="18">
        <f t="shared" si="113"/>
        <v>3</v>
      </c>
      <c r="AD333" s="18" t="str">
        <f t="shared" si="127"/>
        <v>217, 234, 211,255</v>
      </c>
      <c r="AE333" s="18" t="str">
        <f t="shared" si="128"/>
        <v>&lt;connection id="link-1-1326" from-id="1326" to-id="1321"/&gt;</v>
      </c>
      <c r="AF333" s="18" t="str">
        <f t="shared" si="129"/>
        <v/>
      </c>
      <c r="AG333" s="18" t="str">
        <f t="shared" si="130"/>
        <v/>
      </c>
    </row>
    <row r="334" spans="1:33">
      <c r="A334" s="1" t="s">
        <v>50</v>
      </c>
      <c r="B334" s="21">
        <v>5</v>
      </c>
      <c r="C334" s="17" t="str">
        <f t="shared" si="110"/>
        <v>The adaptive school</v>
      </c>
      <c r="D334" s="21">
        <v>1</v>
      </c>
      <c r="E334" s="21" t="s">
        <v>49</v>
      </c>
      <c r="F334" s="21"/>
      <c r="G334" s="17" t="str">
        <f t="shared" si="114"/>
        <v/>
      </c>
      <c r="H334" s="22">
        <v>1312</v>
      </c>
      <c r="I334" s="23"/>
      <c r="J334" s="23"/>
      <c r="K334" s="17" t="s">
        <v>48</v>
      </c>
      <c r="L334" s="17" t="str">
        <f t="shared" si="115"/>
        <v>Use technology to harvest emotional&amp;#xa;and motivational measures</v>
      </c>
      <c r="M334" s="17" t="str">
        <f t="shared" si="116"/>
        <v>Use technology to harvest emotional&amp;#xa;and motivational measures</v>
      </c>
      <c r="N334" s="17" t="str">
        <f t="shared" si="117"/>
        <v>Use technology to harvest emotional&amp;#xa;and motivational measures</v>
      </c>
      <c r="O334" s="17" t="str">
        <f t="shared" si="118"/>
        <v>Use technology to harvest emotional&amp;#xa;and motivational measures</v>
      </c>
      <c r="P334" s="17" t="str">
        <f t="shared" si="119"/>
        <v>Use technology to harvest emotional&amp;#xa;and motivational measures</v>
      </c>
      <c r="Q334" s="17" t="str">
        <f t="shared" si="120"/>
        <v>Use technology to harvest emotional&amp;#xa;and motivational measures</v>
      </c>
      <c r="R334" s="17" t="str">
        <f t="shared" si="121"/>
        <v>Use technology to harvest emotional&amp;#xa;and motivational measures</v>
      </c>
      <c r="S334" s="17" t="str">
        <f t="shared" si="122"/>
        <v>Use technology to harvest emotional&amp;#xa;and motivational measures</v>
      </c>
      <c r="T334" s="23" t="s">
        <v>13</v>
      </c>
      <c r="U334" s="17"/>
      <c r="V334" s="17"/>
      <c r="W334" s="18" t="str">
        <f t="shared" si="123"/>
        <v>&lt;concept id="1327" label="The adaptive school - solution&amp;#xa;Use technology to harvest emotional&amp;#xa;and motivational measures&amp;#xa;1327"/&gt;</v>
      </c>
      <c r="X334" s="18" t="str">
        <f t="shared" ca="1" si="111"/>
        <v>&lt;concept-appearance id="1327" x="6344" y="3216" stylesheet-id="solution" background-color="234, 209, 220,255" /&gt;</v>
      </c>
      <c r="Y334" s="18">
        <f t="shared" ca="1" si="124"/>
        <v>6344</v>
      </c>
      <c r="Z334" s="18">
        <f t="shared" ca="1" si="125"/>
        <v>3216</v>
      </c>
      <c r="AA334" s="18">
        <f t="shared" si="112"/>
        <v>3</v>
      </c>
      <c r="AB334" s="18">
        <f t="shared" si="126"/>
        <v>3</v>
      </c>
      <c r="AC334" s="18">
        <f t="shared" si="113"/>
        <v>5</v>
      </c>
      <c r="AD334" s="18" t="str">
        <f t="shared" si="127"/>
        <v>234, 209, 220,255</v>
      </c>
      <c r="AE334" s="18" t="str">
        <f t="shared" si="128"/>
        <v>&lt;connection id="link-1-1327" from-id="1327" to-id="1312"/&gt;</v>
      </c>
      <c r="AF334" s="18" t="str">
        <f t="shared" si="129"/>
        <v/>
      </c>
      <c r="AG334" s="18" t="str">
        <f t="shared" si="130"/>
        <v/>
      </c>
    </row>
    <row r="335" spans="1:33">
      <c r="A335" s="1" t="s">
        <v>47</v>
      </c>
      <c r="B335" s="21">
        <v>5</v>
      </c>
      <c r="C335" s="17" t="str">
        <f t="shared" si="110"/>
        <v>The adaptive school</v>
      </c>
      <c r="D335" s="21">
        <v>2</v>
      </c>
      <c r="E335" s="21" t="s">
        <v>317</v>
      </c>
      <c r="F335" s="21">
        <v>3</v>
      </c>
      <c r="G335" s="17" t="str">
        <f t="shared" si="114"/>
        <v>Learning to be a changemaker</v>
      </c>
      <c r="H335" s="22">
        <v>1304</v>
      </c>
      <c r="I335" s="23"/>
      <c r="J335" s="23"/>
      <c r="K335" s="17" t="s">
        <v>46</v>
      </c>
      <c r="L335" s="17" t="str">
        <f t="shared" si="115"/>
        <v>Political activisms and things?&amp;#xa;you see elsewhere to create the future</v>
      </c>
      <c r="M335" s="17" t="str">
        <f t="shared" si="116"/>
        <v>Political activisms and things?&amp;#xa;you see elsewhere to create the&amp;#xa;future</v>
      </c>
      <c r="N335" s="17" t="str">
        <f t="shared" si="117"/>
        <v>Political activisms and things?&amp;#xa;you see elsewhere to create the&amp;#xa;future</v>
      </c>
      <c r="O335" s="17" t="str">
        <f t="shared" si="118"/>
        <v>Political activisms and things?&amp;#xa;you see elsewhere to create the&amp;#xa;future</v>
      </c>
      <c r="P335" s="17" t="str">
        <f t="shared" si="119"/>
        <v>Political activisms and things?&amp;#xa;you see elsewhere to create the&amp;#xa;future</v>
      </c>
      <c r="Q335" s="17" t="str">
        <f t="shared" si="120"/>
        <v>Political activisms and things?&amp;#xa;you see elsewhere to create the&amp;#xa;future</v>
      </c>
      <c r="R335" s="17" t="str">
        <f t="shared" si="121"/>
        <v>Political activisms and things?&amp;#xa;you see elsewhere to create the&amp;#xa;future</v>
      </c>
      <c r="S335" s="17" t="str">
        <f t="shared" si="122"/>
        <v>Political activisms and things?&amp;#xa;you see elsewhere to create the&amp;#xa;future</v>
      </c>
      <c r="T335" s="23"/>
      <c r="U335" s="17"/>
      <c r="V335" s="17"/>
      <c r="W335" s="18" t="str">
        <f t="shared" si="123"/>
        <v>&lt;concept id="1328" label="The adaptive school - connection from Learning to be a changemaker&amp;#xa;Political activisms and things?&amp;#xa;you see elsewhere to create the&amp;#xa;future&amp;#xa;1328"/&gt;</v>
      </c>
      <c r="X335" s="18" t="str">
        <f t="shared" ca="1" si="111"/>
        <v>&lt;concept-appearance id="1328" x="9838" y="2325" stylesheet-id="connection" background-color="217, 234, 211,255" /&gt;</v>
      </c>
      <c r="Y335" s="18">
        <f t="shared" ca="1" si="124"/>
        <v>9838</v>
      </c>
      <c r="Z335" s="18">
        <f t="shared" ca="1" si="125"/>
        <v>2325</v>
      </c>
      <c r="AA335" s="18">
        <f t="shared" si="112"/>
        <v>0</v>
      </c>
      <c r="AB335" s="18">
        <f t="shared" si="126"/>
        <v>0</v>
      </c>
      <c r="AC335" s="18">
        <f t="shared" si="113"/>
        <v>3</v>
      </c>
      <c r="AD335" s="18" t="str">
        <f t="shared" si="127"/>
        <v>217, 234, 211,255</v>
      </c>
      <c r="AE335" s="18" t="str">
        <f t="shared" si="128"/>
        <v>&lt;connection id="link-1-1328" from-id="1328" to-id="1304"/&gt;</v>
      </c>
      <c r="AF335" s="18" t="str">
        <f t="shared" si="129"/>
        <v/>
      </c>
      <c r="AG335" s="18" t="str">
        <f t="shared" si="130"/>
        <v/>
      </c>
    </row>
    <row r="336" spans="1:33">
      <c r="A336" s="1" t="s">
        <v>45</v>
      </c>
      <c r="B336" s="21">
        <v>5</v>
      </c>
      <c r="C336" s="17" t="str">
        <f t="shared" si="110"/>
        <v>The adaptive school</v>
      </c>
      <c r="D336" s="21">
        <v>2</v>
      </c>
      <c r="E336" s="21" t="s">
        <v>317</v>
      </c>
      <c r="F336" s="21">
        <v>3</v>
      </c>
      <c r="G336" s="17" t="str">
        <f t="shared" si="114"/>
        <v>Learning to be a changemaker</v>
      </c>
      <c r="H336" s="22">
        <v>1307</v>
      </c>
      <c r="I336" s="23"/>
      <c r="J336" s="23"/>
      <c r="K336" s="17" t="s">
        <v>44</v>
      </c>
      <c r="L336" s="17" t="str">
        <f t="shared" si="115"/>
        <v>Use school spaces and resources&amp;#xa;open to communities</v>
      </c>
      <c r="M336" s="17" t="str">
        <f t="shared" si="116"/>
        <v>Use school spaces and resources&amp;#xa;open to communities</v>
      </c>
      <c r="N336" s="17" t="str">
        <f t="shared" si="117"/>
        <v>Use school spaces and resources&amp;#xa;open to communities</v>
      </c>
      <c r="O336" s="17" t="str">
        <f t="shared" si="118"/>
        <v>Use school spaces and resources&amp;#xa;open to communities</v>
      </c>
      <c r="P336" s="17" t="str">
        <f t="shared" si="119"/>
        <v>Use school spaces and resources&amp;#xa;open to communities</v>
      </c>
      <c r="Q336" s="17" t="str">
        <f t="shared" si="120"/>
        <v>Use school spaces and resources&amp;#xa;open to communities</v>
      </c>
      <c r="R336" s="17" t="str">
        <f t="shared" si="121"/>
        <v>Use school spaces and resources&amp;#xa;open to communities</v>
      </c>
      <c r="S336" s="17" t="str">
        <f t="shared" si="122"/>
        <v>Use school spaces and resources&amp;#xa;open to communities</v>
      </c>
      <c r="T336" s="23"/>
      <c r="U336" s="17"/>
      <c r="V336" s="17"/>
      <c r="W336" s="18" t="str">
        <f t="shared" si="123"/>
        <v>&lt;concept id="1329" label="The adaptive school - connection from Learning to be a changemaker&amp;#xa;Use school spaces and resources&amp;#xa;open to communities&amp;#xa;1329"/&gt;</v>
      </c>
      <c r="X336" s="18" t="str">
        <f t="shared" ca="1" si="111"/>
        <v>&lt;concept-appearance id="1329" x="9900" y="2277" stylesheet-id="connection" background-color="217, 234, 211,255" /&gt;</v>
      </c>
      <c r="Y336" s="18">
        <f t="shared" ca="1" si="124"/>
        <v>9900</v>
      </c>
      <c r="Z336" s="18">
        <f t="shared" ca="1" si="125"/>
        <v>2277</v>
      </c>
      <c r="AA336" s="18">
        <f t="shared" si="112"/>
        <v>0</v>
      </c>
      <c r="AB336" s="18">
        <f t="shared" si="126"/>
        <v>0</v>
      </c>
      <c r="AC336" s="18">
        <f t="shared" si="113"/>
        <v>3</v>
      </c>
      <c r="AD336" s="18" t="str">
        <f t="shared" si="127"/>
        <v>217, 234, 211,255</v>
      </c>
      <c r="AE336" s="18" t="str">
        <f t="shared" si="128"/>
        <v>&lt;connection id="link-1-1329" from-id="1329" to-id="1307"/&gt;</v>
      </c>
      <c r="AF336" s="18" t="str">
        <f t="shared" si="129"/>
        <v/>
      </c>
      <c r="AG336" s="18" t="str">
        <f t="shared" si="130"/>
        <v/>
      </c>
    </row>
    <row r="337" spans="1:33">
      <c r="A337" s="1" t="s">
        <v>43</v>
      </c>
      <c r="B337" s="21">
        <v>5</v>
      </c>
      <c r="C337" s="17" t="str">
        <f t="shared" si="110"/>
        <v>The adaptive school</v>
      </c>
      <c r="D337" s="21">
        <v>2</v>
      </c>
      <c r="E337" s="21" t="s">
        <v>317</v>
      </c>
      <c r="F337" s="21">
        <v>3</v>
      </c>
      <c r="G337" s="17" t="str">
        <f t="shared" si="114"/>
        <v>Learning to be a changemaker</v>
      </c>
      <c r="H337" s="22">
        <v>1307</v>
      </c>
      <c r="I337" s="23"/>
      <c r="J337" s="23"/>
      <c r="K337" s="17" t="s">
        <v>42</v>
      </c>
      <c r="L337" s="17" t="str">
        <f t="shared" si="115"/>
        <v>Use school libraries to engage communities</v>
      </c>
      <c r="M337" s="17" t="str">
        <f t="shared" si="116"/>
        <v>Use school libraries to engage communities</v>
      </c>
      <c r="N337" s="17" t="str">
        <f t="shared" si="117"/>
        <v>Use school libraries to engage communities</v>
      </c>
      <c r="O337" s="17" t="str">
        <f t="shared" si="118"/>
        <v>Use school libraries to engage communities</v>
      </c>
      <c r="P337" s="17" t="str">
        <f t="shared" si="119"/>
        <v>Use school libraries to engage communities</v>
      </c>
      <c r="Q337" s="17" t="str">
        <f t="shared" si="120"/>
        <v>Use school libraries to engage communities</v>
      </c>
      <c r="R337" s="17" t="str">
        <f t="shared" si="121"/>
        <v>Use school libraries to engage communities</v>
      </c>
      <c r="S337" s="17" t="str">
        <f t="shared" si="122"/>
        <v>Use school libraries to engage communities</v>
      </c>
      <c r="T337" s="23"/>
      <c r="U337" s="17"/>
      <c r="V337" s="17"/>
      <c r="W337" s="18" t="str">
        <f t="shared" si="123"/>
        <v>&lt;concept id="1330" label="The adaptive school - connection from Learning to be a changemaker&amp;#xa;Use school libraries to engage communities&amp;#xa;1330"/&gt;</v>
      </c>
      <c r="X337" s="18" t="str">
        <f t="shared" ca="1" si="111"/>
        <v>&lt;concept-appearance id="1330" x="9895" y="2276" stylesheet-id="connection" background-color="217, 234, 211,255" /&gt;</v>
      </c>
      <c r="Y337" s="18">
        <f t="shared" ca="1" si="124"/>
        <v>9895</v>
      </c>
      <c r="Z337" s="18">
        <f t="shared" ca="1" si="125"/>
        <v>2276</v>
      </c>
      <c r="AA337" s="18">
        <f t="shared" si="112"/>
        <v>0</v>
      </c>
      <c r="AB337" s="18">
        <f t="shared" si="126"/>
        <v>0</v>
      </c>
      <c r="AC337" s="18">
        <f t="shared" si="113"/>
        <v>3</v>
      </c>
      <c r="AD337" s="18" t="str">
        <f t="shared" si="127"/>
        <v>217, 234, 211,255</v>
      </c>
      <c r="AE337" s="18" t="str">
        <f t="shared" si="128"/>
        <v>&lt;connection id="link-1-1330" from-id="1330" to-id="1307"/&gt;</v>
      </c>
      <c r="AF337" s="18" t="str">
        <f t="shared" si="129"/>
        <v/>
      </c>
      <c r="AG337" s="18" t="str">
        <f t="shared" si="130"/>
        <v/>
      </c>
    </row>
    <row r="338" spans="1:33">
      <c r="A338" s="1" t="s">
        <v>41</v>
      </c>
      <c r="B338" s="21">
        <v>5</v>
      </c>
      <c r="C338" s="17" t="str">
        <f t="shared" si="110"/>
        <v>The adaptive school</v>
      </c>
      <c r="D338" s="21">
        <v>2</v>
      </c>
      <c r="E338" s="21" t="s">
        <v>317</v>
      </c>
      <c r="F338" s="21">
        <v>2</v>
      </c>
      <c r="G338" s="17" t="str">
        <f t="shared" si="114"/>
        <v>Stakeholder Engagement</v>
      </c>
      <c r="H338" s="31" t="s">
        <v>66</v>
      </c>
      <c r="I338" s="23"/>
      <c r="J338" s="23"/>
      <c r="K338" s="17" t="s">
        <v>40</v>
      </c>
      <c r="L338" s="17" t="str">
        <f t="shared" si="115"/>
        <v>Global citizen - 5. Flexible global&amp;#xa;curriculum that leads to global citizens, among others</v>
      </c>
      <c r="M338" s="17" t="str">
        <f t="shared" si="116"/>
        <v>Global citizen - 5. Flexible global&amp;#xa;curriculum that leads to global&amp;#xa;citizens, among others</v>
      </c>
      <c r="N338" s="17" t="str">
        <f t="shared" si="117"/>
        <v>Global citizen - 5. Flexible global&amp;#xa;curriculum that leads to global&amp;#xa;citizens, among others</v>
      </c>
      <c r="O338" s="17" t="str">
        <f t="shared" si="118"/>
        <v>Global citizen - 5. Flexible global&amp;#xa;curriculum that leads to global&amp;#xa;citizens, among others</v>
      </c>
      <c r="P338" s="17" t="str">
        <f t="shared" si="119"/>
        <v>Global citizen - 5. Flexible global&amp;#xa;curriculum that leads to global&amp;#xa;citizens, among others</v>
      </c>
      <c r="Q338" s="17" t="str">
        <f t="shared" si="120"/>
        <v>Global citizen - 5. Flexible global&amp;#xa;curriculum that leads to global&amp;#xa;citizens, among others</v>
      </c>
      <c r="R338" s="17" t="str">
        <f t="shared" si="121"/>
        <v>Global citizen - 5. Flexible global&amp;#xa;curriculum that leads to global&amp;#xa;citizens, among others</v>
      </c>
      <c r="S338" s="17" t="str">
        <f t="shared" si="122"/>
        <v>Global citizen - 5. Flexible global&amp;#xa;curriculum that leads to global&amp;#xa;citizens, among others</v>
      </c>
      <c r="T338" s="23"/>
      <c r="U338" s="17"/>
      <c r="V338" s="17"/>
      <c r="W338" s="18" t="str">
        <f t="shared" si="123"/>
        <v>&lt;concept id="1331" label="The adaptive school - connection from Stakeholder Engagement&amp;#xa;Global citizen - 5. Flexible global&amp;#xa;curriculum that leads to global&amp;#xa;citizens, among others&amp;#xa;1331"/&gt;</v>
      </c>
      <c r="X338" s="18" t="str">
        <f t="shared" ca="1" si="111"/>
        <v>&lt;concept-appearance id="1331" x="5206" y="3646" stylesheet-id="connection" background-color="244, 204, 205,255" /&gt;</v>
      </c>
      <c r="Y338" s="18">
        <f t="shared" ca="1" si="124"/>
        <v>5206</v>
      </c>
      <c r="Z338" s="18">
        <f t="shared" ca="1" si="125"/>
        <v>3646</v>
      </c>
      <c r="AA338" s="18">
        <f t="shared" si="112"/>
        <v>0</v>
      </c>
      <c r="AB338" s="18">
        <f t="shared" si="126"/>
        <v>0</v>
      </c>
      <c r="AC338" s="18">
        <f t="shared" si="113"/>
        <v>2</v>
      </c>
      <c r="AD338" s="18" t="str">
        <f t="shared" si="127"/>
        <v>244, 204, 205,255</v>
      </c>
      <c r="AE338" s="18" t="str">
        <f t="shared" si="128"/>
        <v>&lt;connection id="link-1-1331" from-id="1331" to-id="1319"/&gt;</v>
      </c>
      <c r="AF338" s="18" t="str">
        <f t="shared" si="129"/>
        <v/>
      </c>
      <c r="AG338" s="18" t="str">
        <f t="shared" si="130"/>
        <v/>
      </c>
    </row>
    <row r="339" spans="1:33">
      <c r="A339" s="1" t="s">
        <v>39</v>
      </c>
      <c r="B339" s="21">
        <v>5</v>
      </c>
      <c r="C339" s="17" t="str">
        <f t="shared" si="110"/>
        <v>The adaptive school</v>
      </c>
      <c r="D339" s="21">
        <v>2</v>
      </c>
      <c r="E339" s="21" t="s">
        <v>317</v>
      </c>
      <c r="F339" s="21">
        <v>4</v>
      </c>
      <c r="G339" s="17" t="str">
        <f t="shared" si="114"/>
        <v>The creative learning environment</v>
      </c>
      <c r="H339" s="22">
        <v>1318</v>
      </c>
      <c r="I339" s="23"/>
      <c r="J339" s="23"/>
      <c r="K339" s="17" t="s">
        <v>38</v>
      </c>
      <c r="L339" s="17" t="str">
        <f t="shared" si="115"/>
        <v>This fosters creativity</v>
      </c>
      <c r="M339" s="17" t="str">
        <f t="shared" si="116"/>
        <v>This fosters creativity</v>
      </c>
      <c r="N339" s="17" t="str">
        <f t="shared" si="117"/>
        <v>This fosters creativity</v>
      </c>
      <c r="O339" s="17" t="str">
        <f t="shared" si="118"/>
        <v>This fosters creativity</v>
      </c>
      <c r="P339" s="17" t="str">
        <f t="shared" si="119"/>
        <v>This fosters creativity</v>
      </c>
      <c r="Q339" s="17" t="str">
        <f t="shared" si="120"/>
        <v>This fosters creativity</v>
      </c>
      <c r="R339" s="17" t="str">
        <f t="shared" si="121"/>
        <v>This fosters creativity</v>
      </c>
      <c r="S339" s="17" t="str">
        <f t="shared" si="122"/>
        <v>This fosters creativity</v>
      </c>
      <c r="T339" s="23"/>
      <c r="U339" s="17"/>
      <c r="V339" s="17"/>
      <c r="W339" s="18" t="str">
        <f t="shared" si="123"/>
        <v>&lt;concept id="1332" label="The adaptive school - connection from The creative learning environment&amp;#xa;This fosters creativity&amp;#xa;1332"/&gt;</v>
      </c>
      <c r="X339" s="18" t="str">
        <f t="shared" ca="1" si="111"/>
        <v>&lt;concept-appearance id="1332" x="3397" y="3724" stylesheet-id="connection" background-color="207, 226, 243,255" /&gt;</v>
      </c>
      <c r="Y339" s="18">
        <f t="shared" ca="1" si="124"/>
        <v>3397</v>
      </c>
      <c r="Z339" s="18">
        <f t="shared" ca="1" si="125"/>
        <v>3724</v>
      </c>
      <c r="AA339" s="18">
        <f t="shared" si="112"/>
        <v>0</v>
      </c>
      <c r="AB339" s="18">
        <f t="shared" si="126"/>
        <v>0</v>
      </c>
      <c r="AC339" s="18">
        <f t="shared" si="113"/>
        <v>4</v>
      </c>
      <c r="AD339" s="18" t="str">
        <f t="shared" si="127"/>
        <v>207, 226, 243,255</v>
      </c>
      <c r="AE339" s="18" t="str">
        <f t="shared" si="128"/>
        <v>&lt;connection id="link-1-1332" from-id="1332" to-id="1318"/&gt;</v>
      </c>
      <c r="AF339" s="18" t="str">
        <f t="shared" si="129"/>
        <v/>
      </c>
      <c r="AG339" s="18" t="str">
        <f t="shared" si="130"/>
        <v/>
      </c>
    </row>
    <row r="340" spans="1:33">
      <c r="A340" s="1" t="s">
        <v>37</v>
      </c>
      <c r="B340" s="21">
        <v>5</v>
      </c>
      <c r="C340" s="17" t="str">
        <f t="shared" si="110"/>
        <v>The adaptive school</v>
      </c>
      <c r="D340" s="21">
        <v>2</v>
      </c>
      <c r="E340" s="21" t="s">
        <v>317</v>
      </c>
      <c r="F340" s="21">
        <v>2</v>
      </c>
      <c r="G340" s="17" t="str">
        <f t="shared" si="114"/>
        <v>Stakeholder Engagement</v>
      </c>
      <c r="H340" s="22">
        <v>1321</v>
      </c>
      <c r="I340" s="23"/>
      <c r="J340" s="23"/>
      <c r="K340" s="17" t="s">
        <v>36</v>
      </c>
      <c r="L340" s="17" t="str">
        <f t="shared" si="115"/>
        <v>Training teachers - solution 3 Increased&amp;#xa;Teacher-led professional development</v>
      </c>
      <c r="M340" s="17" t="str">
        <f t="shared" si="116"/>
        <v>Training teachers - solution 3 Increased&amp;#xa;Teacher-led professional&amp;#xa;development</v>
      </c>
      <c r="N340" s="17" t="str">
        <f t="shared" si="117"/>
        <v>Training teachers - solution 3 Increased&amp;#xa;Teacher-led professional&amp;#xa;development</v>
      </c>
      <c r="O340" s="17" t="str">
        <f t="shared" si="118"/>
        <v>Training teachers - solution 3 Increased&amp;#xa;Teacher-led professional&amp;#xa;development</v>
      </c>
      <c r="P340" s="17" t="str">
        <f t="shared" si="119"/>
        <v>Training teachers - solution 3 Increased&amp;#xa;Teacher-led professional&amp;#xa;development</v>
      </c>
      <c r="Q340" s="17" t="str">
        <f t="shared" si="120"/>
        <v>Training teachers - solution 3 Increased&amp;#xa;Teacher-led professional&amp;#xa;development</v>
      </c>
      <c r="R340" s="17" t="str">
        <f t="shared" si="121"/>
        <v>Training teachers - solution 3 Increased&amp;#xa;Teacher-led professional&amp;#xa;development</v>
      </c>
      <c r="S340" s="17" t="str">
        <f t="shared" si="122"/>
        <v>Training teachers - solution 3 Increased&amp;#xa;Teacher-led professional&amp;#xa;development</v>
      </c>
      <c r="T340" s="23"/>
      <c r="U340" s="17"/>
      <c r="V340" s="17"/>
      <c r="W340" s="18" t="str">
        <f t="shared" si="123"/>
        <v>&lt;concept id="1333" label="The adaptive school - connection from Stakeholder Engagement&amp;#xa;Training teachers - solution 3 Increased&amp;#xa;Teacher-led professional&amp;#xa;development&amp;#xa;1333"/&gt;</v>
      </c>
      <c r="X340" s="18" t="str">
        <f t="shared" ca="1" si="111"/>
        <v>&lt;concept-appearance id="1333" x="4366" y="3395" stylesheet-id="connection" background-color="244, 204, 205,255" /&gt;</v>
      </c>
      <c r="Y340" s="18">
        <f t="shared" ca="1" si="124"/>
        <v>4366</v>
      </c>
      <c r="Z340" s="18">
        <f t="shared" ca="1" si="125"/>
        <v>3395</v>
      </c>
      <c r="AA340" s="18">
        <f t="shared" si="112"/>
        <v>0</v>
      </c>
      <c r="AB340" s="18">
        <f t="shared" si="126"/>
        <v>0</v>
      </c>
      <c r="AC340" s="18">
        <f t="shared" si="113"/>
        <v>2</v>
      </c>
      <c r="AD340" s="18" t="str">
        <f t="shared" si="127"/>
        <v>244, 204, 205,255</v>
      </c>
      <c r="AE340" s="18" t="str">
        <f t="shared" si="128"/>
        <v>&lt;connection id="link-1-1333" from-id="1333" to-id="1321"/&gt;</v>
      </c>
      <c r="AF340" s="18" t="str">
        <f t="shared" si="129"/>
        <v/>
      </c>
      <c r="AG340" s="18" t="str">
        <f t="shared" si="130"/>
        <v/>
      </c>
    </row>
    <row r="341" spans="1:33">
      <c r="A341" s="1" t="s">
        <v>35</v>
      </c>
      <c r="B341" s="21">
        <v>5</v>
      </c>
      <c r="C341" s="17" t="str">
        <f t="shared" si="110"/>
        <v>The adaptive school</v>
      </c>
      <c r="D341" s="21">
        <v>2</v>
      </c>
      <c r="E341" s="21" t="s">
        <v>15</v>
      </c>
      <c r="F341" s="21"/>
      <c r="G341" s="17" t="str">
        <f t="shared" si="114"/>
        <v/>
      </c>
      <c r="H341" s="22">
        <v>1317</v>
      </c>
      <c r="I341" s="23"/>
      <c r="J341" s="23"/>
      <c r="K341" s="17" t="s">
        <v>34</v>
      </c>
      <c r="L341" s="17" t="str">
        <f t="shared" si="115"/>
        <v>e.g.Microsoft Partners in Learning</v>
      </c>
      <c r="M341" s="17" t="str">
        <f t="shared" si="116"/>
        <v>e.g.Microsoft Partners in Learning</v>
      </c>
      <c r="N341" s="17" t="str">
        <f t="shared" si="117"/>
        <v>e.g.Microsoft Partners in Learning</v>
      </c>
      <c r="O341" s="17" t="str">
        <f t="shared" si="118"/>
        <v>e.g.Microsoft Partners in Learning</v>
      </c>
      <c r="P341" s="17" t="str">
        <f t="shared" si="119"/>
        <v>e.g.Microsoft Partners in Learning</v>
      </c>
      <c r="Q341" s="17" t="str">
        <f t="shared" si="120"/>
        <v>e.g.Microsoft Partners in Learning</v>
      </c>
      <c r="R341" s="17" t="str">
        <f t="shared" si="121"/>
        <v>e.g.Microsoft Partners in Learning</v>
      </c>
      <c r="S341" s="17" t="str">
        <f t="shared" si="122"/>
        <v>e.g.Microsoft Partners in Learning</v>
      </c>
      <c r="T341" s="23" t="s">
        <v>4</v>
      </c>
      <c r="U341" s="17"/>
      <c r="V341" s="17"/>
      <c r="W341" s="18" t="str">
        <f t="shared" si="123"/>
        <v>&lt;concept id="1334" label="The adaptive school - technology&amp;#xa;e.g.Microsoft Partners in Learning&amp;#xa;1334"/&gt;</v>
      </c>
      <c r="X341" s="18" t="str">
        <f t="shared" ca="1" si="111"/>
        <v>&lt;concept-appearance id="1334" x="3665" y="4524" stylesheet-id="technology" background-color="234, 209, 220,255" /&gt;</v>
      </c>
      <c r="Y341" s="18">
        <f t="shared" ca="1" si="124"/>
        <v>3665</v>
      </c>
      <c r="Z341" s="18">
        <f t="shared" ca="1" si="125"/>
        <v>4524</v>
      </c>
      <c r="AA341" s="18">
        <f t="shared" si="112"/>
        <v>2</v>
      </c>
      <c r="AB341" s="18">
        <f t="shared" si="126"/>
        <v>1</v>
      </c>
      <c r="AC341" s="18">
        <f t="shared" si="113"/>
        <v>5</v>
      </c>
      <c r="AD341" s="18" t="str">
        <f t="shared" si="127"/>
        <v>234, 209, 220,255</v>
      </c>
      <c r="AE341" s="18" t="str">
        <f t="shared" si="128"/>
        <v>&lt;connection id="link-1-1334" from-id="1334" to-id="1317"/&gt;</v>
      </c>
      <c r="AF341" s="18" t="str">
        <f t="shared" si="129"/>
        <v/>
      </c>
      <c r="AG341" s="18" t="str">
        <f t="shared" si="130"/>
        <v/>
      </c>
    </row>
    <row r="342" spans="1:33">
      <c r="A342" s="1" t="s">
        <v>33</v>
      </c>
      <c r="B342" s="21">
        <v>5</v>
      </c>
      <c r="C342" s="17" t="str">
        <f t="shared" si="110"/>
        <v>The adaptive school</v>
      </c>
      <c r="D342" s="21">
        <v>2</v>
      </c>
      <c r="E342" s="21" t="s">
        <v>15</v>
      </c>
      <c r="F342" s="21"/>
      <c r="G342" s="17" t="str">
        <f t="shared" si="114"/>
        <v/>
      </c>
      <c r="H342" s="22">
        <v>1318</v>
      </c>
      <c r="I342" s="23"/>
      <c r="J342" s="23"/>
      <c r="K342" s="17" t="s">
        <v>32</v>
      </c>
      <c r="L342" s="17" t="str">
        <f t="shared" si="115"/>
        <v>Reflective tools: wiki, blogs, e-portfolios&amp;#xa;(Mahara), concept maps, others...</v>
      </c>
      <c r="M342" s="17" t="str">
        <f t="shared" si="116"/>
        <v>Reflective tools: wiki, blogs, e-portfolios&amp;#xa;(Mahara), concept maps,&amp;#xa;others...</v>
      </c>
      <c r="N342" s="17" t="str">
        <f t="shared" si="117"/>
        <v>Reflective tools: wiki, blogs, e-portfolios&amp;#xa;(Mahara), concept maps,&amp;#xa;others...</v>
      </c>
      <c r="O342" s="17" t="str">
        <f t="shared" si="118"/>
        <v>Reflective tools: wiki, blogs, e-portfolios&amp;#xa;(Mahara), concept maps,&amp;#xa;others...</v>
      </c>
      <c r="P342" s="17" t="str">
        <f t="shared" si="119"/>
        <v>Reflective tools: wiki, blogs, e-portfolios&amp;#xa;(Mahara), concept maps,&amp;#xa;others...</v>
      </c>
      <c r="Q342" s="17" t="str">
        <f t="shared" si="120"/>
        <v>Reflective tools: wiki, blogs, e-portfolios&amp;#xa;(Mahara), concept maps,&amp;#xa;others...</v>
      </c>
      <c r="R342" s="17" t="str">
        <f t="shared" si="121"/>
        <v>Reflective tools: wiki, blogs, e-portfolios&amp;#xa;(Mahara), concept maps,&amp;#xa;others...</v>
      </c>
      <c r="S342" s="17" t="str">
        <f t="shared" si="122"/>
        <v>Reflective tools: wiki, blogs, e-portfolios&amp;#xa;(Mahara), concept maps,&amp;#xa;others...</v>
      </c>
      <c r="T342" s="23" t="s">
        <v>4</v>
      </c>
      <c r="U342" s="17"/>
      <c r="V342" s="17"/>
      <c r="W342" s="18" t="str">
        <f t="shared" si="123"/>
        <v>&lt;concept id="1335" label="The adaptive school - technology&amp;#xa;Reflective tools: wiki, blogs, e-portfolios&amp;#xa;(Mahara), concept maps,&amp;#xa;others...&amp;#xa;1335"/&gt;</v>
      </c>
      <c r="X342" s="18" t="str">
        <f t="shared" ca="1" si="111"/>
        <v>&lt;concept-appearance id="1335" x="2762" y="4860" stylesheet-id="technology" background-color="234, 209, 220,255" /&gt;</v>
      </c>
      <c r="Y342" s="18">
        <f t="shared" ca="1" si="124"/>
        <v>2762</v>
      </c>
      <c r="Z342" s="18">
        <f t="shared" ca="1" si="125"/>
        <v>4860</v>
      </c>
      <c r="AA342" s="18">
        <f t="shared" si="112"/>
        <v>2</v>
      </c>
      <c r="AB342" s="18">
        <f t="shared" si="126"/>
        <v>1</v>
      </c>
      <c r="AC342" s="18">
        <f t="shared" si="113"/>
        <v>5</v>
      </c>
      <c r="AD342" s="18" t="str">
        <f t="shared" si="127"/>
        <v>234, 209, 220,255</v>
      </c>
      <c r="AE342" s="18" t="str">
        <f t="shared" si="128"/>
        <v>&lt;connection id="link-1-1335" from-id="1335" to-id="1318"/&gt;</v>
      </c>
      <c r="AF342" s="18" t="str">
        <f t="shared" si="129"/>
        <v/>
      </c>
      <c r="AG342" s="18" t="str">
        <f t="shared" si="130"/>
        <v/>
      </c>
    </row>
    <row r="343" spans="1:33">
      <c r="A343" s="1" t="s">
        <v>31</v>
      </c>
      <c r="B343" s="21">
        <v>5</v>
      </c>
      <c r="C343" s="17" t="str">
        <f t="shared" si="110"/>
        <v>The adaptive school</v>
      </c>
      <c r="D343" s="21">
        <v>2</v>
      </c>
      <c r="E343" s="21" t="s">
        <v>15</v>
      </c>
      <c r="F343" s="21"/>
      <c r="G343" s="17" t="str">
        <f t="shared" si="114"/>
        <v/>
      </c>
      <c r="H343" s="22">
        <v>1319</v>
      </c>
      <c r="I343" s="23"/>
      <c r="J343" s="23"/>
      <c r="K343" s="17" t="s">
        <v>30</v>
      </c>
      <c r="L343" s="17" t="str">
        <f t="shared" si="115"/>
        <v>E-games, open platform, web 2.0&amp;#xa;tools, social networking tools (Facebook, wikis) LMS (Moodle...), Animations</v>
      </c>
      <c r="M343" s="17" t="str">
        <f t="shared" si="116"/>
        <v>E-games, open platform, web 2.0&amp;#xa;tools, social networking tools (Facebook,&amp;#xa;wikis) LMS (Moodle...), Animations</v>
      </c>
      <c r="N343" s="17" t="str">
        <f t="shared" si="117"/>
        <v>E-games, open platform, web 2.0&amp;#xa;tools, social networking tools (Facebook,&amp;#xa;wikis) LMS (Moodle...),&amp;#xa;Animations</v>
      </c>
      <c r="O343" s="17" t="str">
        <f t="shared" si="118"/>
        <v>E-games, open platform, web 2.0&amp;#xa;tools, social networking tools (Facebook,&amp;#xa;wikis) LMS (Moodle...),&amp;#xa;Animations</v>
      </c>
      <c r="P343" s="17" t="str">
        <f t="shared" si="119"/>
        <v>E-games, open platform, web 2.0&amp;#xa;tools, social networking tools (Facebook,&amp;#xa;wikis) LMS (Moodle...),&amp;#xa;Animations</v>
      </c>
      <c r="Q343" s="17" t="str">
        <f t="shared" si="120"/>
        <v>E-games, open platform, web 2.0&amp;#xa;tools, social networking tools (Facebook,&amp;#xa;wikis) LMS (Moodle...),&amp;#xa;Animations</v>
      </c>
      <c r="R343" s="17" t="str">
        <f t="shared" si="121"/>
        <v>E-games, open platform, web 2.0&amp;#xa;tools, social networking tools (Facebook,&amp;#xa;wikis) LMS (Moodle...),&amp;#xa;Animations</v>
      </c>
      <c r="S343" s="17" t="str">
        <f t="shared" si="122"/>
        <v>E-games, open platform, web 2.0&amp;#xa;tools, social networking tools (Facebook,&amp;#xa;wikis) LMS (Moodle...),&amp;#xa;Animations</v>
      </c>
      <c r="T343" s="23" t="s">
        <v>4</v>
      </c>
      <c r="U343" s="17"/>
      <c r="V343" s="17"/>
      <c r="W343" s="18" t="str">
        <f t="shared" si="123"/>
        <v>&lt;concept id="1336" label="The adaptive school - technology&amp;#xa;E-games, open platform, web 2.0&amp;#xa;tools, social networking tools (Facebook,&amp;#xa;wikis) LMS (Moodle...),&amp;#xa;Animations&amp;#xa;1336"/&gt;</v>
      </c>
      <c r="X343" s="18" t="str">
        <f t="shared" ca="1" si="111"/>
        <v>&lt;concept-appearance id="1336" x="3110" y="4329" stylesheet-id="technology" background-color="234, 209, 220,255" /&gt;</v>
      </c>
      <c r="Y343" s="18">
        <f t="shared" ca="1" si="124"/>
        <v>3110</v>
      </c>
      <c r="Z343" s="18">
        <f t="shared" ca="1" si="125"/>
        <v>4329</v>
      </c>
      <c r="AA343" s="18">
        <f t="shared" si="112"/>
        <v>2</v>
      </c>
      <c r="AB343" s="18">
        <f t="shared" si="126"/>
        <v>1</v>
      </c>
      <c r="AC343" s="18">
        <f t="shared" si="113"/>
        <v>5</v>
      </c>
      <c r="AD343" s="18" t="str">
        <f t="shared" si="127"/>
        <v>234, 209, 220,255</v>
      </c>
      <c r="AE343" s="18" t="str">
        <f t="shared" si="128"/>
        <v>&lt;connection id="link-1-1336" from-id="1336" to-id="1319"/&gt;</v>
      </c>
      <c r="AF343" s="18" t="str">
        <f t="shared" si="129"/>
        <v/>
      </c>
      <c r="AG343" s="18" t="str">
        <f t="shared" si="130"/>
        <v/>
      </c>
    </row>
    <row r="344" spans="1:33">
      <c r="A344" s="1" t="s">
        <v>29</v>
      </c>
      <c r="B344" s="21">
        <v>5</v>
      </c>
      <c r="C344" s="17" t="str">
        <f t="shared" si="110"/>
        <v>The adaptive school</v>
      </c>
      <c r="D344" s="21">
        <v>3</v>
      </c>
      <c r="E344" s="21" t="s">
        <v>317</v>
      </c>
      <c r="F344" s="21">
        <v>1</v>
      </c>
      <c r="G344" s="17" t="str">
        <f t="shared" si="114"/>
        <v>Assessment</v>
      </c>
      <c r="H344" s="22">
        <v>1336</v>
      </c>
      <c r="I344" s="23"/>
      <c r="J344" s="23"/>
      <c r="K344" s="17" t="s">
        <v>28</v>
      </c>
      <c r="L344" s="17" t="str">
        <f t="shared" si="115"/>
        <v>Teachers / parents communities</v>
      </c>
      <c r="M344" s="17" t="str">
        <f t="shared" si="116"/>
        <v>Teachers / parents communities</v>
      </c>
      <c r="N344" s="17" t="str">
        <f t="shared" si="117"/>
        <v>Teachers / parents communities</v>
      </c>
      <c r="O344" s="17" t="str">
        <f t="shared" si="118"/>
        <v>Teachers / parents communities</v>
      </c>
      <c r="P344" s="17" t="str">
        <f t="shared" si="119"/>
        <v>Teachers / parents communities</v>
      </c>
      <c r="Q344" s="17" t="str">
        <f t="shared" si="120"/>
        <v>Teachers / parents communities</v>
      </c>
      <c r="R344" s="17" t="str">
        <f t="shared" si="121"/>
        <v>Teachers / parents communities</v>
      </c>
      <c r="S344" s="17" t="str">
        <f t="shared" si="122"/>
        <v>Teachers / parents communities</v>
      </c>
      <c r="T344" s="23"/>
      <c r="U344" s="17"/>
      <c r="V344" s="17"/>
      <c r="W344" s="18" t="str">
        <f t="shared" si="123"/>
        <v>&lt;concept id="1337" label="The adaptive school - connection from Assessment&amp;#xa;Teachers / parents communities&amp;#xa;1337"/&gt;</v>
      </c>
      <c r="X344" s="18" t="str">
        <f t="shared" ca="1" si="111"/>
        <v>&lt;concept-appearance id="1337" x="3233" y="4447" stylesheet-id="connection" background-color="252, 229, 205,255" /&gt;</v>
      </c>
      <c r="Y344" s="18">
        <f t="shared" ca="1" si="124"/>
        <v>3233</v>
      </c>
      <c r="Z344" s="18">
        <f t="shared" ca="1" si="125"/>
        <v>4447</v>
      </c>
      <c r="AA344" s="18">
        <f t="shared" si="112"/>
        <v>0</v>
      </c>
      <c r="AB344" s="18">
        <f t="shared" si="126"/>
        <v>0</v>
      </c>
      <c r="AC344" s="18">
        <f t="shared" si="113"/>
        <v>1</v>
      </c>
      <c r="AD344" s="18" t="str">
        <f t="shared" si="127"/>
        <v>252, 229, 205,255</v>
      </c>
      <c r="AE344" s="18" t="str">
        <f t="shared" si="128"/>
        <v>&lt;connection id="link-1-1337" from-id="1337" to-id="1336"/&gt;</v>
      </c>
      <c r="AF344" s="18" t="str">
        <f t="shared" si="129"/>
        <v/>
      </c>
      <c r="AG344" s="18" t="str">
        <f t="shared" si="130"/>
        <v/>
      </c>
    </row>
    <row r="345" spans="1:33">
      <c r="A345" s="1" t="s">
        <v>27</v>
      </c>
      <c r="B345" s="21">
        <v>5</v>
      </c>
      <c r="C345" s="17" t="str">
        <f t="shared" si="110"/>
        <v>The adaptive school</v>
      </c>
      <c r="D345" s="21">
        <v>3</v>
      </c>
      <c r="E345" s="21" t="s">
        <v>317</v>
      </c>
      <c r="F345" s="21">
        <v>4</v>
      </c>
      <c r="G345" s="17" t="str">
        <f t="shared" si="114"/>
        <v>The creative learning environment</v>
      </c>
      <c r="H345" s="22">
        <v>1336</v>
      </c>
      <c r="I345" s="23"/>
      <c r="J345" s="23"/>
      <c r="K345" s="17" t="s">
        <v>26</v>
      </c>
      <c r="L345" s="17" t="str">
        <f t="shared" si="115"/>
        <v>Social network solutions</v>
      </c>
      <c r="M345" s="17" t="str">
        <f t="shared" si="116"/>
        <v>Social network solutions</v>
      </c>
      <c r="N345" s="17" t="str">
        <f t="shared" si="117"/>
        <v>Social network solutions</v>
      </c>
      <c r="O345" s="17" t="str">
        <f t="shared" si="118"/>
        <v>Social network solutions</v>
      </c>
      <c r="P345" s="17" t="str">
        <f t="shared" si="119"/>
        <v>Social network solutions</v>
      </c>
      <c r="Q345" s="17" t="str">
        <f t="shared" si="120"/>
        <v>Social network solutions</v>
      </c>
      <c r="R345" s="17" t="str">
        <f t="shared" si="121"/>
        <v>Social network solutions</v>
      </c>
      <c r="S345" s="17" t="str">
        <f t="shared" si="122"/>
        <v>Social network solutions</v>
      </c>
      <c r="T345" s="23"/>
      <c r="U345" s="17"/>
      <c r="V345" s="17"/>
      <c r="W345" s="18" t="str">
        <f t="shared" si="123"/>
        <v>&lt;concept id="1338" label="The adaptive school - connection from The creative learning environment&amp;#xa;Social network solutions&amp;#xa;1338"/&gt;</v>
      </c>
      <c r="X345" s="18" t="str">
        <f t="shared" ca="1" si="111"/>
        <v>&lt;concept-appearance id="1338" x="3216" y="4404" stylesheet-id="connection" background-color="207, 226, 243,255" /&gt;</v>
      </c>
      <c r="Y345" s="18">
        <f t="shared" ca="1" si="124"/>
        <v>3216</v>
      </c>
      <c r="Z345" s="18">
        <f t="shared" ca="1" si="125"/>
        <v>4404</v>
      </c>
      <c r="AA345" s="18">
        <f t="shared" si="112"/>
        <v>0</v>
      </c>
      <c r="AB345" s="18">
        <f t="shared" si="126"/>
        <v>0</v>
      </c>
      <c r="AC345" s="18">
        <f t="shared" si="113"/>
        <v>4</v>
      </c>
      <c r="AD345" s="18" t="str">
        <f t="shared" si="127"/>
        <v>207, 226, 243,255</v>
      </c>
      <c r="AE345" s="18" t="str">
        <f t="shared" si="128"/>
        <v>&lt;connection id="link-1-1338" from-id="1338" to-id="1336"/&gt;</v>
      </c>
      <c r="AF345" s="18" t="str">
        <f t="shared" si="129"/>
        <v/>
      </c>
      <c r="AG345" s="18" t="str">
        <f t="shared" si="130"/>
        <v/>
      </c>
    </row>
    <row r="346" spans="1:33">
      <c r="A346" s="1" t="s">
        <v>25</v>
      </c>
      <c r="B346" s="21">
        <v>5</v>
      </c>
      <c r="C346" s="17" t="str">
        <f t="shared" si="110"/>
        <v>The adaptive school</v>
      </c>
      <c r="D346" s="21">
        <v>3</v>
      </c>
      <c r="E346" s="21" t="s">
        <v>317</v>
      </c>
      <c r="F346" s="21">
        <v>4</v>
      </c>
      <c r="G346" s="17" t="str">
        <f t="shared" si="114"/>
        <v>The creative learning environment</v>
      </c>
      <c r="H346" s="22">
        <v>1336</v>
      </c>
      <c r="I346" s="23"/>
      <c r="J346" s="23"/>
      <c r="K346" s="17" t="s">
        <v>24</v>
      </c>
      <c r="L346" s="17" t="str">
        <f t="shared" si="115"/>
        <v>Open-ended games solutions</v>
      </c>
      <c r="M346" s="17" t="str">
        <f t="shared" si="116"/>
        <v>Open-ended games solutions</v>
      </c>
      <c r="N346" s="17" t="str">
        <f t="shared" si="117"/>
        <v>Open-ended games solutions</v>
      </c>
      <c r="O346" s="17" t="str">
        <f t="shared" si="118"/>
        <v>Open-ended games solutions</v>
      </c>
      <c r="P346" s="17" t="str">
        <f t="shared" si="119"/>
        <v>Open-ended games solutions</v>
      </c>
      <c r="Q346" s="17" t="str">
        <f t="shared" si="120"/>
        <v>Open-ended games solutions</v>
      </c>
      <c r="R346" s="17" t="str">
        <f t="shared" si="121"/>
        <v>Open-ended games solutions</v>
      </c>
      <c r="S346" s="17" t="str">
        <f t="shared" si="122"/>
        <v>Open-ended games solutions</v>
      </c>
      <c r="T346" s="23"/>
      <c r="U346" s="17"/>
      <c r="V346" s="17"/>
      <c r="W346" s="18" t="str">
        <f t="shared" si="123"/>
        <v>&lt;concept id="1339" label="The adaptive school - connection from The creative learning environment&amp;#xa;Open-ended games solutions&amp;#xa;1339"/&gt;</v>
      </c>
      <c r="X346" s="18" t="str">
        <f t="shared" ca="1" si="111"/>
        <v>&lt;concept-appearance id="1339" x="3220" y="4440" stylesheet-id="connection" background-color="207, 226, 243,255" /&gt;</v>
      </c>
      <c r="Y346" s="18">
        <f t="shared" ca="1" si="124"/>
        <v>3220</v>
      </c>
      <c r="Z346" s="18">
        <f t="shared" ca="1" si="125"/>
        <v>4440</v>
      </c>
      <c r="AA346" s="18">
        <f t="shared" si="112"/>
        <v>0</v>
      </c>
      <c r="AB346" s="18">
        <f t="shared" si="126"/>
        <v>0</v>
      </c>
      <c r="AC346" s="18">
        <f t="shared" si="113"/>
        <v>4</v>
      </c>
      <c r="AD346" s="18" t="str">
        <f t="shared" si="127"/>
        <v>207, 226, 243,255</v>
      </c>
      <c r="AE346" s="18" t="str">
        <f t="shared" si="128"/>
        <v>&lt;connection id="link-1-1339" from-id="1339" to-id="1336"/&gt;</v>
      </c>
      <c r="AF346" s="18" t="str">
        <f t="shared" si="129"/>
        <v/>
      </c>
      <c r="AG346" s="18" t="str">
        <f t="shared" si="130"/>
        <v/>
      </c>
    </row>
    <row r="347" spans="1:33">
      <c r="A347" s="1" t="s">
        <v>23</v>
      </c>
      <c r="B347" s="21">
        <v>5</v>
      </c>
      <c r="C347" s="17" t="str">
        <f t="shared" si="110"/>
        <v>The adaptive school</v>
      </c>
      <c r="D347" s="21">
        <v>3</v>
      </c>
      <c r="E347" s="21" t="s">
        <v>317</v>
      </c>
      <c r="F347" s="21">
        <v>4</v>
      </c>
      <c r="G347" s="17" t="str">
        <f t="shared" si="114"/>
        <v>The creative learning environment</v>
      </c>
      <c r="H347" s="22">
        <v>1336</v>
      </c>
      <c r="I347" s="23"/>
      <c r="J347" s="23"/>
      <c r="K347" s="17" t="s">
        <v>11</v>
      </c>
      <c r="L347" s="17" t="str">
        <f t="shared" si="115"/>
        <v>Solution 2 - more access to open&amp;#xa;digital tools and open digital content...</v>
      </c>
      <c r="M347" s="17" t="str">
        <f t="shared" si="116"/>
        <v>Solution 2 - more access to open&amp;#xa;digital tools and open digital&amp;#xa;content...</v>
      </c>
      <c r="N347" s="17" t="str">
        <f t="shared" si="117"/>
        <v>Solution 2 - more access to open&amp;#xa;digital tools and open digital&amp;#xa;content...</v>
      </c>
      <c r="O347" s="17" t="str">
        <f t="shared" si="118"/>
        <v>Solution 2 - more access to open&amp;#xa;digital tools and open digital&amp;#xa;content...</v>
      </c>
      <c r="P347" s="17" t="str">
        <f t="shared" si="119"/>
        <v>Solution 2 - more access to open&amp;#xa;digital tools and open digital&amp;#xa;content...</v>
      </c>
      <c r="Q347" s="17" t="str">
        <f t="shared" si="120"/>
        <v>Solution 2 - more access to open&amp;#xa;digital tools and open digital&amp;#xa;content...</v>
      </c>
      <c r="R347" s="17" t="str">
        <f t="shared" si="121"/>
        <v>Solution 2 - more access to open&amp;#xa;digital tools and open digital&amp;#xa;content...</v>
      </c>
      <c r="S347" s="17" t="str">
        <f t="shared" si="122"/>
        <v>Solution 2 - more access to open&amp;#xa;digital tools and open digital&amp;#xa;content...</v>
      </c>
      <c r="T347" s="23"/>
      <c r="U347" s="17"/>
      <c r="V347" s="17"/>
      <c r="W347" s="18" t="str">
        <f t="shared" si="123"/>
        <v>&lt;concept id="1340" label="The adaptive school - connection from The creative learning environment&amp;#xa;Solution 2 - more access to open&amp;#xa;digital tools and open digital&amp;#xa;content...&amp;#xa;1340"/&gt;</v>
      </c>
      <c r="X347" s="18" t="str">
        <f t="shared" ca="1" si="111"/>
        <v>&lt;concept-appearance id="1340" x="3233" y="4430" stylesheet-id="connection" background-color="207, 226, 243,255" /&gt;</v>
      </c>
      <c r="Y347" s="18">
        <f t="shared" ca="1" si="124"/>
        <v>3233</v>
      </c>
      <c r="Z347" s="18">
        <f t="shared" ca="1" si="125"/>
        <v>4430</v>
      </c>
      <c r="AA347" s="18">
        <f t="shared" si="112"/>
        <v>0</v>
      </c>
      <c r="AB347" s="18">
        <f t="shared" si="126"/>
        <v>0</v>
      </c>
      <c r="AC347" s="18">
        <f t="shared" si="113"/>
        <v>4</v>
      </c>
      <c r="AD347" s="18" t="str">
        <f t="shared" si="127"/>
        <v>207, 226, 243,255</v>
      </c>
      <c r="AE347" s="18" t="str">
        <f t="shared" si="128"/>
        <v>&lt;connection id="link-1-1340" from-id="1340" to-id="1336"/&gt;</v>
      </c>
      <c r="AF347" s="18" t="str">
        <f t="shared" si="129"/>
        <v/>
      </c>
      <c r="AG347" s="18" t="str">
        <f t="shared" si="130"/>
        <v/>
      </c>
    </row>
    <row r="348" spans="1:33">
      <c r="A348" s="1" t="s">
        <v>22</v>
      </c>
      <c r="B348" s="21">
        <v>5</v>
      </c>
      <c r="C348" s="17" t="str">
        <f t="shared" si="110"/>
        <v>The adaptive school</v>
      </c>
      <c r="D348" s="21">
        <v>2</v>
      </c>
      <c r="E348" s="21" t="s">
        <v>15</v>
      </c>
      <c r="F348" s="21"/>
      <c r="G348" s="17" t="str">
        <f t="shared" si="114"/>
        <v/>
      </c>
      <c r="H348" s="22">
        <v>1322</v>
      </c>
      <c r="I348" s="23"/>
      <c r="J348" s="23"/>
      <c r="K348" s="17" t="s">
        <v>694</v>
      </c>
      <c r="L348" s="17" t="str">
        <f t="shared" si="115"/>
        <v>TEL-LET - Reference Models, Process&amp;#xa;Frameworks, Architecture, BOK&amp;apos;s, &amp;quot;ATAM&amp;quot; ???</v>
      </c>
      <c r="M348" s="17" t="str">
        <f t="shared" si="116"/>
        <v>TEL-LET - Reference Models, Process&amp;#xa;Frameworks, Architecture, BOK&amp;apos;s,&amp;#xa;&amp;quot;ATAM&amp;quot; ???</v>
      </c>
      <c r="N348" s="17" t="str">
        <f t="shared" si="117"/>
        <v>TEL-LET - Reference Models, Process&amp;#xa;Frameworks, Architecture, BOK&amp;apos;s,&amp;#xa;&amp;quot;ATAM&amp;quot; ???</v>
      </c>
      <c r="O348" s="17" t="str">
        <f t="shared" si="118"/>
        <v>TEL-LET - Reference Models, Process&amp;#xa;Frameworks, Architecture, BOK&amp;apos;s,&amp;#xa;&amp;quot;ATAM&amp;quot; ???</v>
      </c>
      <c r="P348" s="17" t="str">
        <f t="shared" si="119"/>
        <v>TEL-LET - Reference Models, Process&amp;#xa;Frameworks, Architecture, BOK&amp;apos;s,&amp;#xa;&amp;quot;ATAM&amp;quot; ???</v>
      </c>
      <c r="Q348" s="17" t="str">
        <f t="shared" si="120"/>
        <v>TEL-LET - Reference Models, Process&amp;#xa;Frameworks, Architecture, BOK&amp;apos;s,&amp;#xa;&amp;quot;ATAM&amp;quot; ???</v>
      </c>
      <c r="R348" s="17" t="str">
        <f t="shared" si="121"/>
        <v>TEL-LET - Reference Models, Process&amp;#xa;Frameworks, Architecture, BOK&amp;apos;s,&amp;#xa;&amp;quot;ATAM&amp;quot; ???</v>
      </c>
      <c r="S348" s="17" t="str">
        <f t="shared" si="122"/>
        <v>TEL-LET - Reference Models, Process&amp;#xa;Frameworks, Architecture, BOK&amp;apos;s,&amp;#xa;&amp;quot;ATAM&amp;quot; ???</v>
      </c>
      <c r="T348" s="23" t="s">
        <v>0</v>
      </c>
      <c r="U348" s="17"/>
      <c r="V348" s="17"/>
      <c r="W348" s="18" t="str">
        <f t="shared" si="123"/>
        <v>&lt;concept id="1341" label="The adaptive school - technology&amp;#xa;TEL-LET - Reference Models, Process&amp;#xa;Frameworks, Architecture, BOK&amp;apos;s,&amp;#xa;&amp;quot;ATAM&amp;quot; ???&amp;#xa;1341"/&gt;</v>
      </c>
      <c r="X348" s="18" t="str">
        <f t="shared" ca="1" si="111"/>
        <v>&lt;concept-appearance id="1341" x="5048" y="4161" stylesheet-id="technology" background-color="234, 209, 220,255" /&gt;</v>
      </c>
      <c r="Y348" s="18">
        <f t="shared" ca="1" si="124"/>
        <v>5048</v>
      </c>
      <c r="Z348" s="18">
        <f t="shared" ca="1" si="125"/>
        <v>4161</v>
      </c>
      <c r="AA348" s="18">
        <f t="shared" si="112"/>
        <v>2</v>
      </c>
      <c r="AB348" s="18">
        <f t="shared" si="126"/>
        <v>2</v>
      </c>
      <c r="AC348" s="18">
        <f t="shared" si="113"/>
        <v>5</v>
      </c>
      <c r="AD348" s="18" t="str">
        <f t="shared" si="127"/>
        <v>234, 209, 220,255</v>
      </c>
      <c r="AE348" s="18" t="str">
        <f t="shared" si="128"/>
        <v>&lt;connection id="link-1-1341" from-id="1341" to-id="1322"/&gt;</v>
      </c>
      <c r="AF348" s="18" t="str">
        <f t="shared" si="129"/>
        <v/>
      </c>
      <c r="AG348" s="18" t="str">
        <f t="shared" si="130"/>
        <v/>
      </c>
    </row>
    <row r="349" spans="1:33">
      <c r="A349" s="1" t="s">
        <v>21</v>
      </c>
      <c r="B349" s="21">
        <v>5</v>
      </c>
      <c r="C349" s="17" t="str">
        <f t="shared" si="110"/>
        <v>The adaptive school</v>
      </c>
      <c r="D349" s="21">
        <v>2</v>
      </c>
      <c r="E349" s="21" t="s">
        <v>15</v>
      </c>
      <c r="F349" s="21"/>
      <c r="G349" s="17" t="str">
        <f t="shared" si="114"/>
        <v/>
      </c>
      <c r="H349" s="22">
        <v>1322</v>
      </c>
      <c r="I349" s="23"/>
      <c r="J349" s="23"/>
      <c r="K349" s="17" t="s">
        <v>681</v>
      </c>
      <c r="L349" s="17" t="str">
        <f t="shared" si="115"/>
        <v>Organisational activity models &amp;quot;compromising&amp;#xa;methodologies&amp;quot; e.g. &amp;quot;QFD&amp;quot; Mirja ???</v>
      </c>
      <c r="M349" s="17" t="str">
        <f t="shared" si="116"/>
        <v>Organisational activity models &amp;quot;compromising&amp;#xa;methodologies&amp;quot;&amp;#xa;e.g. &amp;quot;QFD&amp;quot; Mirja ???</v>
      </c>
      <c r="N349" s="17" t="str">
        <f t="shared" si="117"/>
        <v>Organisational activity models &amp;quot;compromising&amp;#xa;methodologies&amp;quot;&amp;#xa;e.g. &amp;quot;QFD&amp;quot; Mirja&amp;#xa;???</v>
      </c>
      <c r="O349" s="17" t="str">
        <f t="shared" si="118"/>
        <v>Organisational activity models &amp;quot;compromising&amp;#xa;methodologies&amp;quot;&amp;#xa;e.g. &amp;quot;QFD&amp;quot; Mirja&amp;#xa;???</v>
      </c>
      <c r="P349" s="17" t="str">
        <f t="shared" si="119"/>
        <v>Organisational activity models &amp;quot;compromising&amp;#xa;methodologies&amp;quot;&amp;#xa;e.g. &amp;quot;QFD&amp;quot; Mirja&amp;#xa;???</v>
      </c>
      <c r="Q349" s="17" t="str">
        <f t="shared" si="120"/>
        <v>Organisational activity models &amp;quot;compromising&amp;#xa;methodologies&amp;quot;&amp;#xa;e.g. &amp;quot;QFD&amp;quot; Mirja&amp;#xa;???</v>
      </c>
      <c r="R349" s="17" t="str">
        <f t="shared" si="121"/>
        <v>Organisational activity models &amp;quot;compromising&amp;#xa;methodologies&amp;quot;&amp;#xa;e.g. &amp;quot;QFD&amp;quot; Mirja&amp;#xa;???</v>
      </c>
      <c r="S349" s="17" t="str">
        <f t="shared" si="122"/>
        <v>Organisational activity models &amp;quot;compromising&amp;#xa;methodologies&amp;quot;&amp;#xa;e.g. &amp;quot;QFD&amp;quot; Mirja&amp;#xa;???</v>
      </c>
      <c r="T349" s="23" t="s">
        <v>0</v>
      </c>
      <c r="U349" s="17"/>
      <c r="V349" s="17"/>
      <c r="W349" s="18" t="str">
        <f t="shared" si="123"/>
        <v>&lt;concept id="1342" label="The adaptive school - technology&amp;#xa;Organisational activity models &amp;quot;compromising&amp;#xa;methodologies&amp;quot;&amp;#xa;e.g. &amp;quot;QFD&amp;quot; Mirja&amp;#xa;???&amp;#xa;1342"/&gt;</v>
      </c>
      <c r="X349" s="18" t="str">
        <f t="shared" ca="1" si="111"/>
        <v>&lt;concept-appearance id="1342" x="4806" y="4609" stylesheet-id="technology" background-color="234, 209, 220,255" /&gt;</v>
      </c>
      <c r="Y349" s="18">
        <f t="shared" ca="1" si="124"/>
        <v>4806</v>
      </c>
      <c r="Z349" s="18">
        <f t="shared" ca="1" si="125"/>
        <v>4609</v>
      </c>
      <c r="AA349" s="18">
        <f t="shared" si="112"/>
        <v>2</v>
      </c>
      <c r="AB349" s="18">
        <f t="shared" si="126"/>
        <v>2</v>
      </c>
      <c r="AC349" s="18">
        <f t="shared" si="113"/>
        <v>5</v>
      </c>
      <c r="AD349" s="18" t="str">
        <f t="shared" si="127"/>
        <v>234, 209, 220,255</v>
      </c>
      <c r="AE349" s="18" t="str">
        <f t="shared" si="128"/>
        <v>&lt;connection id="link-1-1342" from-id="1342" to-id="1322"/&gt;</v>
      </c>
      <c r="AF349" s="18" t="str">
        <f t="shared" si="129"/>
        <v/>
      </c>
      <c r="AG349" s="18" t="str">
        <f t="shared" si="130"/>
        <v/>
      </c>
    </row>
    <row r="350" spans="1:33">
      <c r="A350" s="1" t="s">
        <v>20</v>
      </c>
      <c r="B350" s="21">
        <v>5</v>
      </c>
      <c r="C350" s="17" t="str">
        <f t="shared" ref="C350:C358" si="131">IF((B350=1),"Assessment",IF((B350=2),"Stakeholder Engagement",IF((B350=3),"Learning to be a changemaker",IF((B350=4),"The creative learning environment",IF((B350=5),"The adaptive school","")))))</f>
        <v>The adaptive school</v>
      </c>
      <c r="D350" s="21">
        <v>2</v>
      </c>
      <c r="E350" s="21" t="s">
        <v>15</v>
      </c>
      <c r="F350" s="21"/>
      <c r="G350" s="17" t="str">
        <f t="shared" si="114"/>
        <v/>
      </c>
      <c r="H350" s="22">
        <v>1322</v>
      </c>
      <c r="I350" s="23"/>
      <c r="J350" s="23"/>
      <c r="K350" s="17" t="s">
        <v>19</v>
      </c>
      <c r="L350" s="17" t="str">
        <f t="shared" si="115"/>
        <v>Disagreement Management, cartographies&amp;#xa;???</v>
      </c>
      <c r="M350" s="17" t="str">
        <f t="shared" si="116"/>
        <v>Disagreement Management, cartographies&amp;#xa;???</v>
      </c>
      <c r="N350" s="17" t="str">
        <f t="shared" si="117"/>
        <v>Disagreement Management, cartographies&amp;#xa;???</v>
      </c>
      <c r="O350" s="17" t="str">
        <f t="shared" si="118"/>
        <v>Disagreement Management, cartographies&amp;#xa;???</v>
      </c>
      <c r="P350" s="17" t="str">
        <f t="shared" si="119"/>
        <v>Disagreement Management, cartographies&amp;#xa;???</v>
      </c>
      <c r="Q350" s="17" t="str">
        <f t="shared" si="120"/>
        <v>Disagreement Management, cartographies&amp;#xa;???</v>
      </c>
      <c r="R350" s="17" t="str">
        <f t="shared" si="121"/>
        <v>Disagreement Management, cartographies&amp;#xa;???</v>
      </c>
      <c r="S350" s="17" t="str">
        <f t="shared" si="122"/>
        <v>Disagreement Management, cartographies&amp;#xa;???</v>
      </c>
      <c r="T350" s="23" t="s">
        <v>0</v>
      </c>
      <c r="U350" s="17"/>
      <c r="V350" s="17"/>
      <c r="W350" s="18" t="str">
        <f t="shared" si="123"/>
        <v>&lt;concept id="1343" label="The adaptive school - technology&amp;#xa;Disagreement Management, cartographies&amp;#xa;???&amp;#xa;1343"/&gt;</v>
      </c>
      <c r="X350" s="18" t="str">
        <f t="shared" ca="1" si="111"/>
        <v>&lt;concept-appearance id="1343" x="4751" y="4582" stylesheet-id="technology" background-color="234, 209, 220,255" /&gt;</v>
      </c>
      <c r="Y350" s="18">
        <f t="shared" ca="1" si="124"/>
        <v>4751</v>
      </c>
      <c r="Z350" s="18">
        <f t="shared" ca="1" si="125"/>
        <v>4582</v>
      </c>
      <c r="AA350" s="18">
        <f t="shared" si="112"/>
        <v>2</v>
      </c>
      <c r="AB350" s="18">
        <f t="shared" si="126"/>
        <v>2</v>
      </c>
      <c r="AC350" s="18">
        <f t="shared" si="113"/>
        <v>5</v>
      </c>
      <c r="AD350" s="18" t="str">
        <f t="shared" si="127"/>
        <v>234, 209, 220,255</v>
      </c>
      <c r="AE350" s="18" t="str">
        <f t="shared" si="128"/>
        <v>&lt;connection id="link-1-1343" from-id="1343" to-id="1322"/&gt;</v>
      </c>
      <c r="AF350" s="18" t="str">
        <f t="shared" si="129"/>
        <v/>
      </c>
      <c r="AG350" s="18" t="str">
        <f t="shared" si="130"/>
        <v/>
      </c>
    </row>
    <row r="351" spans="1:33">
      <c r="A351" s="1" t="s">
        <v>18</v>
      </c>
      <c r="B351" s="21">
        <v>5</v>
      </c>
      <c r="C351" s="17" t="str">
        <f t="shared" si="131"/>
        <v>The adaptive school</v>
      </c>
      <c r="D351" s="21">
        <v>2</v>
      </c>
      <c r="E351" s="21" t="s">
        <v>15</v>
      </c>
      <c r="F351" s="21"/>
      <c r="G351" s="17" t="str">
        <f t="shared" si="114"/>
        <v/>
      </c>
      <c r="H351" s="22">
        <v>1323</v>
      </c>
      <c r="I351" s="23"/>
      <c r="J351" s="23"/>
      <c r="K351" s="17" t="s">
        <v>17</v>
      </c>
      <c r="L351" s="17" t="str">
        <f t="shared" si="115"/>
        <v>MOOC-like programs to incorporate&amp;#xa;students left behind</v>
      </c>
      <c r="M351" s="17" t="str">
        <f t="shared" si="116"/>
        <v>MOOC-like programs to incorporate&amp;#xa;students left behind</v>
      </c>
      <c r="N351" s="17" t="str">
        <f t="shared" si="117"/>
        <v>MOOC-like programs to incorporate&amp;#xa;students left behind</v>
      </c>
      <c r="O351" s="17" t="str">
        <f t="shared" si="118"/>
        <v>MOOC-like programs to incorporate&amp;#xa;students left behind</v>
      </c>
      <c r="P351" s="17" t="str">
        <f t="shared" si="119"/>
        <v>MOOC-like programs to incorporate&amp;#xa;students left behind</v>
      </c>
      <c r="Q351" s="17" t="str">
        <f t="shared" si="120"/>
        <v>MOOC-like programs to incorporate&amp;#xa;students left behind</v>
      </c>
      <c r="R351" s="17" t="str">
        <f t="shared" si="121"/>
        <v>MOOC-like programs to incorporate&amp;#xa;students left behind</v>
      </c>
      <c r="S351" s="17" t="str">
        <f t="shared" si="122"/>
        <v>MOOC-like programs to incorporate&amp;#xa;students left behind</v>
      </c>
      <c r="T351" s="23" t="s">
        <v>13</v>
      </c>
      <c r="U351" s="17"/>
      <c r="V351" s="17"/>
      <c r="W351" s="18" t="str">
        <f t="shared" si="123"/>
        <v>&lt;concept id="1344" label="The adaptive school - technology&amp;#xa;MOOC-like programs to incorporate&amp;#xa;students left behind&amp;#xa;1344"/&gt;</v>
      </c>
      <c r="X351" s="18" t="str">
        <f t="shared" ca="1" si="111"/>
        <v>&lt;concept-appearance id="1344" x="6648" y="4411" stylesheet-id="technology" background-color="234, 209, 220,255" /&gt;</v>
      </c>
      <c r="Y351" s="18">
        <f t="shared" ca="1" si="124"/>
        <v>6648</v>
      </c>
      <c r="Z351" s="18">
        <f t="shared" ca="1" si="125"/>
        <v>4411</v>
      </c>
      <c r="AA351" s="18">
        <f t="shared" si="112"/>
        <v>2</v>
      </c>
      <c r="AB351" s="18">
        <f t="shared" si="126"/>
        <v>3</v>
      </c>
      <c r="AC351" s="18">
        <f t="shared" si="113"/>
        <v>5</v>
      </c>
      <c r="AD351" s="18" t="str">
        <f t="shared" si="127"/>
        <v>234, 209, 220,255</v>
      </c>
      <c r="AE351" s="18" t="str">
        <f t="shared" si="128"/>
        <v>&lt;connection id="link-1-1344" from-id="1344" to-id="1323"/&gt;</v>
      </c>
      <c r="AF351" s="18" t="str">
        <f t="shared" si="129"/>
        <v/>
      </c>
      <c r="AG351" s="18" t="str">
        <f t="shared" si="130"/>
        <v/>
      </c>
    </row>
    <row r="352" spans="1:33">
      <c r="A352" s="1" t="s">
        <v>16</v>
      </c>
      <c r="B352" s="21">
        <v>5</v>
      </c>
      <c r="C352" s="17" t="str">
        <f t="shared" si="131"/>
        <v>The adaptive school</v>
      </c>
      <c r="D352" s="21">
        <v>2</v>
      </c>
      <c r="E352" s="21" t="s">
        <v>15</v>
      </c>
      <c r="F352" s="21"/>
      <c r="G352" s="17" t="str">
        <f t="shared" si="114"/>
        <v/>
      </c>
      <c r="H352" s="22">
        <v>1323</v>
      </c>
      <c r="I352" s="23"/>
      <c r="J352" s="23"/>
      <c r="K352" s="17" t="s">
        <v>14</v>
      </c>
      <c r="L352" s="17" t="str">
        <f t="shared" si="115"/>
        <v>Free tools and platforms</v>
      </c>
      <c r="M352" s="17" t="str">
        <f t="shared" si="116"/>
        <v>Free tools and platforms</v>
      </c>
      <c r="N352" s="17" t="str">
        <f t="shared" si="117"/>
        <v>Free tools and platforms</v>
      </c>
      <c r="O352" s="17" t="str">
        <f t="shared" si="118"/>
        <v>Free tools and platforms</v>
      </c>
      <c r="P352" s="17" t="str">
        <f t="shared" si="119"/>
        <v>Free tools and platforms</v>
      </c>
      <c r="Q352" s="17" t="str">
        <f t="shared" si="120"/>
        <v>Free tools and platforms</v>
      </c>
      <c r="R352" s="17" t="str">
        <f t="shared" si="121"/>
        <v>Free tools and platforms</v>
      </c>
      <c r="S352" s="17" t="str">
        <f t="shared" si="122"/>
        <v>Free tools and platforms</v>
      </c>
      <c r="T352" s="23" t="s">
        <v>13</v>
      </c>
      <c r="U352" s="17"/>
      <c r="V352" s="17"/>
      <c r="W352" s="18" t="str">
        <f t="shared" si="123"/>
        <v>&lt;concept id="1345" label="The adaptive school - technology&amp;#xa;Free tools and platforms&amp;#xa;1345"/&gt;</v>
      </c>
      <c r="X352" s="18" t="str">
        <f t="shared" ca="1" si="111"/>
        <v>&lt;concept-appearance id="1345" x="6446" y="4281" stylesheet-id="technology" background-color="234, 209, 220,255" /&gt;</v>
      </c>
      <c r="Y352" s="18">
        <f t="shared" ca="1" si="124"/>
        <v>6446</v>
      </c>
      <c r="Z352" s="18">
        <f t="shared" ca="1" si="125"/>
        <v>4281</v>
      </c>
      <c r="AA352" s="18">
        <f t="shared" si="112"/>
        <v>2</v>
      </c>
      <c r="AB352" s="18">
        <f t="shared" si="126"/>
        <v>3</v>
      </c>
      <c r="AC352" s="18">
        <f t="shared" si="113"/>
        <v>5</v>
      </c>
      <c r="AD352" s="18" t="str">
        <f t="shared" si="127"/>
        <v>234, 209, 220,255</v>
      </c>
      <c r="AE352" s="18" t="str">
        <f t="shared" si="128"/>
        <v>&lt;connection id="link-1-1345" from-id="1345" to-id="1323"/&gt;</v>
      </c>
      <c r="AF352" s="18" t="str">
        <f t="shared" si="129"/>
        <v/>
      </c>
      <c r="AG352" s="18" t="str">
        <f t="shared" si="130"/>
        <v/>
      </c>
    </row>
    <row r="353" spans="1:33">
      <c r="A353" s="1" t="s">
        <v>12</v>
      </c>
      <c r="B353" s="21">
        <v>5</v>
      </c>
      <c r="C353" s="17" t="str">
        <f t="shared" si="131"/>
        <v>The adaptive school</v>
      </c>
      <c r="D353" s="21">
        <v>3</v>
      </c>
      <c r="E353" s="21" t="s">
        <v>317</v>
      </c>
      <c r="F353" s="21">
        <v>4</v>
      </c>
      <c r="G353" s="17" t="str">
        <f t="shared" si="114"/>
        <v>The creative learning environment</v>
      </c>
      <c r="H353" s="22">
        <v>1345</v>
      </c>
      <c r="I353" s="23"/>
      <c r="J353" s="23"/>
      <c r="K353" s="17" t="s">
        <v>11</v>
      </c>
      <c r="L353" s="17" t="str">
        <f t="shared" si="115"/>
        <v>Solution 2 - more access to open&amp;#xa;digital tools and open digital content...</v>
      </c>
      <c r="M353" s="17" t="str">
        <f t="shared" si="116"/>
        <v>Solution 2 - more access to open&amp;#xa;digital tools and open digital&amp;#xa;content...</v>
      </c>
      <c r="N353" s="17" t="str">
        <f t="shared" si="117"/>
        <v>Solution 2 - more access to open&amp;#xa;digital tools and open digital&amp;#xa;content...</v>
      </c>
      <c r="O353" s="17" t="str">
        <f t="shared" si="118"/>
        <v>Solution 2 - more access to open&amp;#xa;digital tools and open digital&amp;#xa;content...</v>
      </c>
      <c r="P353" s="17" t="str">
        <f t="shared" si="119"/>
        <v>Solution 2 - more access to open&amp;#xa;digital tools and open digital&amp;#xa;content...</v>
      </c>
      <c r="Q353" s="17" t="str">
        <f t="shared" si="120"/>
        <v>Solution 2 - more access to open&amp;#xa;digital tools and open digital&amp;#xa;content...</v>
      </c>
      <c r="R353" s="17" t="str">
        <f t="shared" si="121"/>
        <v>Solution 2 - more access to open&amp;#xa;digital tools and open digital&amp;#xa;content...</v>
      </c>
      <c r="S353" s="17" t="str">
        <f t="shared" si="122"/>
        <v>Solution 2 - more access to open&amp;#xa;digital tools and open digital&amp;#xa;content...</v>
      </c>
      <c r="T353" s="23"/>
      <c r="U353" s="17"/>
      <c r="V353" s="17"/>
      <c r="W353" s="18" t="str">
        <f t="shared" si="123"/>
        <v>&lt;concept id="1346" label="The adaptive school - connection from The creative learning environment&amp;#xa;Solution 2 - more access to open&amp;#xa;digital tools and open digital&amp;#xa;content...&amp;#xa;1346"/&gt;</v>
      </c>
      <c r="X353" s="18" t="str">
        <f t="shared" ca="1" si="111"/>
        <v>&lt;concept-appearance id="1346" x="6514" y="4357" stylesheet-id="connection" background-color="207, 226, 243,255" /&gt;</v>
      </c>
      <c r="Y353" s="18">
        <f t="shared" ca="1" si="124"/>
        <v>6514</v>
      </c>
      <c r="Z353" s="18">
        <f t="shared" ca="1" si="125"/>
        <v>4357</v>
      </c>
      <c r="AA353" s="18">
        <f t="shared" si="112"/>
        <v>0</v>
      </c>
      <c r="AB353" s="18">
        <f t="shared" si="126"/>
        <v>0</v>
      </c>
      <c r="AC353" s="18">
        <f t="shared" si="113"/>
        <v>4</v>
      </c>
      <c r="AD353" s="18" t="str">
        <f t="shared" si="127"/>
        <v>207, 226, 243,255</v>
      </c>
      <c r="AE353" s="18" t="str">
        <f t="shared" si="128"/>
        <v>&lt;connection id="link-1-1346" from-id="1346" to-id="1345"/&gt;</v>
      </c>
      <c r="AF353" s="18" t="str">
        <f t="shared" si="129"/>
        <v/>
      </c>
      <c r="AG353" s="18" t="str">
        <f t="shared" si="130"/>
        <v/>
      </c>
    </row>
    <row r="354" spans="1:33">
      <c r="A354" s="1" t="s">
        <v>10</v>
      </c>
      <c r="B354" s="21">
        <v>5</v>
      </c>
      <c r="C354" s="17" t="str">
        <f t="shared" si="131"/>
        <v>The adaptive school</v>
      </c>
      <c r="D354" s="21">
        <v>2</v>
      </c>
      <c r="E354" s="21" t="s">
        <v>723</v>
      </c>
      <c r="F354" s="21"/>
      <c r="G354" s="17" t="str">
        <f t="shared" si="114"/>
        <v/>
      </c>
      <c r="H354" s="22">
        <v>1318</v>
      </c>
      <c r="I354" s="23"/>
      <c r="J354" s="23"/>
      <c r="K354" s="17" t="s">
        <v>9</v>
      </c>
      <c r="L354" s="17" t="str">
        <f t="shared" si="115"/>
        <v>Methodology - Critical action research</v>
      </c>
      <c r="M354" s="17" t="str">
        <f t="shared" si="116"/>
        <v>Methodology - Critical action research</v>
      </c>
      <c r="N354" s="17" t="str">
        <f t="shared" si="117"/>
        <v>Methodology - Critical action research</v>
      </c>
      <c r="O354" s="17" t="str">
        <f t="shared" si="118"/>
        <v>Methodology - Critical action research</v>
      </c>
      <c r="P354" s="17" t="str">
        <f t="shared" si="119"/>
        <v>Methodology - Critical action research</v>
      </c>
      <c r="Q354" s="17" t="str">
        <f t="shared" si="120"/>
        <v>Methodology - Critical action research</v>
      </c>
      <c r="R354" s="17" t="str">
        <f t="shared" si="121"/>
        <v>Methodology - Critical action research</v>
      </c>
      <c r="S354" s="17" t="str">
        <f t="shared" si="122"/>
        <v>Methodology - Critical action research</v>
      </c>
      <c r="T354" s="23" t="s">
        <v>4</v>
      </c>
      <c r="U354" s="17"/>
      <c r="V354" s="17"/>
      <c r="W354" s="18" t="str">
        <f t="shared" si="123"/>
        <v>&lt;concept id="1347" label="The adaptive school - other-resource&amp;#xa;Methodology - Critical action research&amp;#xa;1347"/&gt;</v>
      </c>
      <c r="X354" s="18" t="str">
        <f t="shared" ca="1" si="111"/>
        <v>&lt;concept-appearance id="1347" x="3621" y="5511" stylesheet-id="other-resource" background-color="234, 209, 220,255" /&gt;</v>
      </c>
      <c r="Y354" s="18">
        <f t="shared" ca="1" si="124"/>
        <v>3621</v>
      </c>
      <c r="Z354" s="18">
        <f t="shared" ca="1" si="125"/>
        <v>5511</v>
      </c>
      <c r="AA354" s="18">
        <f t="shared" si="112"/>
        <v>1</v>
      </c>
      <c r="AB354" s="18">
        <f t="shared" si="126"/>
        <v>1</v>
      </c>
      <c r="AC354" s="18">
        <f t="shared" si="113"/>
        <v>5</v>
      </c>
      <c r="AD354" s="18" t="str">
        <f t="shared" si="127"/>
        <v>234, 209, 220,255</v>
      </c>
      <c r="AE354" s="18" t="str">
        <f t="shared" si="128"/>
        <v>&lt;connection id="link-1-1347" from-id="1347" to-id="1318"/&gt;</v>
      </c>
      <c r="AF354" s="18" t="str">
        <f t="shared" si="129"/>
        <v/>
      </c>
      <c r="AG354" s="18" t="str">
        <f t="shared" si="130"/>
        <v/>
      </c>
    </row>
    <row r="355" spans="1:33">
      <c r="A355" s="1" t="s">
        <v>8</v>
      </c>
      <c r="B355" s="21">
        <v>5</v>
      </c>
      <c r="C355" s="17" t="str">
        <f t="shared" si="131"/>
        <v>The adaptive school</v>
      </c>
      <c r="D355" s="21">
        <v>2</v>
      </c>
      <c r="E355" s="21" t="s">
        <v>723</v>
      </c>
      <c r="F355" s="21"/>
      <c r="G355" s="17" t="str">
        <f t="shared" si="114"/>
        <v/>
      </c>
      <c r="H355" s="22">
        <v>1318</v>
      </c>
      <c r="I355" s="23"/>
      <c r="J355" s="23"/>
      <c r="K355" s="17" t="s">
        <v>7</v>
      </c>
      <c r="L355" s="17" t="str">
        <f t="shared" si="115"/>
        <v>Methodology - Emancipatory education&amp;#xa;(understanding, reflectiing - restructing???)</v>
      </c>
      <c r="M355" s="17" t="str">
        <f t="shared" si="116"/>
        <v>Methodology - Emancipatory education&amp;#xa;(understanding, reflectiing&amp;#xa;- restructing???)</v>
      </c>
      <c r="N355" s="17" t="str">
        <f t="shared" si="117"/>
        <v>Methodology - Emancipatory education&amp;#xa;(understanding, reflectiing&amp;#xa;- restructing???)</v>
      </c>
      <c r="O355" s="17" t="str">
        <f t="shared" si="118"/>
        <v>Methodology - Emancipatory education&amp;#xa;(understanding, reflectiing&amp;#xa;- restructing???)</v>
      </c>
      <c r="P355" s="17" t="str">
        <f t="shared" si="119"/>
        <v>Methodology - Emancipatory education&amp;#xa;(understanding, reflectiing&amp;#xa;- restructing???)</v>
      </c>
      <c r="Q355" s="17" t="str">
        <f t="shared" si="120"/>
        <v>Methodology - Emancipatory education&amp;#xa;(understanding, reflectiing&amp;#xa;- restructing???)</v>
      </c>
      <c r="R355" s="17" t="str">
        <f t="shared" si="121"/>
        <v>Methodology - Emancipatory education&amp;#xa;(understanding, reflectiing&amp;#xa;- restructing???)</v>
      </c>
      <c r="S355" s="17" t="str">
        <f t="shared" si="122"/>
        <v>Methodology - Emancipatory education&amp;#xa;(understanding, reflectiing&amp;#xa;- restructing???)</v>
      </c>
      <c r="T355" s="23" t="s">
        <v>4</v>
      </c>
      <c r="U355" s="17"/>
      <c r="V355" s="17"/>
      <c r="W355" s="18" t="str">
        <f t="shared" si="123"/>
        <v>&lt;concept id="1348" label="The adaptive school - other-resource&amp;#xa;Methodology - Emancipatory education&amp;#xa;(understanding, reflectiing&amp;#xa;- restructing???)&amp;#xa;1348"/&gt;</v>
      </c>
      <c r="X355" s="18" t="str">
        <f t="shared" ca="1" si="111"/>
        <v>&lt;concept-appearance id="1348" x="2744" y="5403" stylesheet-id="other-resource" background-color="234, 209, 220,255" /&gt;</v>
      </c>
      <c r="Y355" s="18">
        <f t="shared" ca="1" si="124"/>
        <v>2744</v>
      </c>
      <c r="Z355" s="18">
        <f t="shared" ca="1" si="125"/>
        <v>5403</v>
      </c>
      <c r="AA355" s="18">
        <f t="shared" si="112"/>
        <v>1</v>
      </c>
      <c r="AB355" s="18">
        <f t="shared" si="126"/>
        <v>1</v>
      </c>
      <c r="AC355" s="18">
        <f t="shared" si="113"/>
        <v>5</v>
      </c>
      <c r="AD355" s="18" t="str">
        <f t="shared" si="127"/>
        <v>234, 209, 220,255</v>
      </c>
      <c r="AE355" s="18" t="str">
        <f t="shared" si="128"/>
        <v>&lt;connection id="link-1-1348" from-id="1348" to-id="1318"/&gt;</v>
      </c>
      <c r="AF355" s="18" t="str">
        <f t="shared" si="129"/>
        <v/>
      </c>
      <c r="AG355" s="18" t="str">
        <f t="shared" si="130"/>
        <v/>
      </c>
    </row>
    <row r="356" spans="1:33">
      <c r="A356" s="1" t="s">
        <v>6</v>
      </c>
      <c r="B356" s="21">
        <v>5</v>
      </c>
      <c r="C356" s="17" t="str">
        <f t="shared" si="131"/>
        <v>The adaptive school</v>
      </c>
      <c r="D356" s="21">
        <v>2</v>
      </c>
      <c r="E356" s="21" t="s">
        <v>723</v>
      </c>
      <c r="F356" s="21"/>
      <c r="G356" s="17" t="str">
        <f t="shared" si="114"/>
        <v/>
      </c>
      <c r="H356" s="22">
        <v>1318</v>
      </c>
      <c r="I356" s="23"/>
      <c r="J356" s="23"/>
      <c r="K356" s="17" t="s">
        <v>5</v>
      </c>
      <c r="L356" s="17" t="str">
        <f t="shared" si="115"/>
        <v>Methodology - Reflective and active&amp;#xa;educators, students, citizens</v>
      </c>
      <c r="M356" s="17" t="str">
        <f t="shared" si="116"/>
        <v>Methodology - Reflective and active&amp;#xa;educators, students, citizens</v>
      </c>
      <c r="N356" s="17" t="str">
        <f t="shared" si="117"/>
        <v>Methodology - Reflective and active&amp;#xa;educators, students, citizens</v>
      </c>
      <c r="O356" s="17" t="str">
        <f t="shared" si="118"/>
        <v>Methodology - Reflective and active&amp;#xa;educators, students, citizens</v>
      </c>
      <c r="P356" s="17" t="str">
        <f t="shared" si="119"/>
        <v>Methodology - Reflective and active&amp;#xa;educators, students, citizens</v>
      </c>
      <c r="Q356" s="17" t="str">
        <f t="shared" si="120"/>
        <v>Methodology - Reflective and active&amp;#xa;educators, students, citizens</v>
      </c>
      <c r="R356" s="17" t="str">
        <f t="shared" si="121"/>
        <v>Methodology - Reflective and active&amp;#xa;educators, students, citizens</v>
      </c>
      <c r="S356" s="17" t="str">
        <f t="shared" si="122"/>
        <v>Methodology - Reflective and active&amp;#xa;educators, students, citizens</v>
      </c>
      <c r="T356" s="23" t="s">
        <v>4</v>
      </c>
      <c r="U356" s="17"/>
      <c r="V356" s="17"/>
      <c r="W356" s="18" t="str">
        <f t="shared" si="123"/>
        <v>&lt;concept id="1349" label="The adaptive school - other-resource&amp;#xa;Methodology - Reflective and active&amp;#xa;educators, students, citizens&amp;#xa;1349"/&gt;</v>
      </c>
      <c r="X356" s="18" t="str">
        <f t="shared" ca="1" si="111"/>
        <v>&lt;concept-appearance id="1349" x="3198" y="5843" stylesheet-id="other-resource" background-color="234, 209, 220,255" /&gt;</v>
      </c>
      <c r="Y356" s="18">
        <f t="shared" ca="1" si="124"/>
        <v>3198</v>
      </c>
      <c r="Z356" s="18">
        <f t="shared" ca="1" si="125"/>
        <v>5843</v>
      </c>
      <c r="AA356" s="18">
        <f t="shared" si="112"/>
        <v>1</v>
      </c>
      <c r="AB356" s="18">
        <f t="shared" si="126"/>
        <v>1</v>
      </c>
      <c r="AC356" s="18">
        <f t="shared" si="113"/>
        <v>5</v>
      </c>
      <c r="AD356" s="18" t="str">
        <f t="shared" si="127"/>
        <v>234, 209, 220,255</v>
      </c>
      <c r="AE356" s="18" t="str">
        <f t="shared" si="128"/>
        <v>&lt;connection id="link-1-1349" from-id="1349" to-id="1318"/&gt;</v>
      </c>
      <c r="AF356" s="18" t="str">
        <f t="shared" si="129"/>
        <v/>
      </c>
      <c r="AG356" s="18" t="str">
        <f t="shared" si="130"/>
        <v/>
      </c>
    </row>
    <row r="357" spans="1:33">
      <c r="A357" s="1" t="s">
        <v>3</v>
      </c>
      <c r="B357" s="21">
        <v>5</v>
      </c>
      <c r="C357" s="17" t="str">
        <f t="shared" si="131"/>
        <v>The adaptive school</v>
      </c>
      <c r="D357" s="21">
        <v>2</v>
      </c>
      <c r="E357" s="21" t="s">
        <v>723</v>
      </c>
      <c r="F357" s="21"/>
      <c r="G357" s="17" t="str">
        <f t="shared" si="114"/>
        <v/>
      </c>
      <c r="H357" s="22">
        <v>1321</v>
      </c>
      <c r="I357" s="23"/>
      <c r="J357" s="23"/>
      <c r="K357" s="17" t="s">
        <v>2</v>
      </c>
      <c r="L357" s="17" t="str">
        <f t="shared" si="115"/>
        <v>Time - monetary recognition - incentives</v>
      </c>
      <c r="M357" s="17" t="str">
        <f t="shared" si="116"/>
        <v>Time - monetary recognition - incentives</v>
      </c>
      <c r="N357" s="17" t="str">
        <f t="shared" si="117"/>
        <v>Time - monetary recognition - incentives</v>
      </c>
      <c r="O357" s="17" t="str">
        <f t="shared" si="118"/>
        <v>Time - monetary recognition - incentives</v>
      </c>
      <c r="P357" s="17" t="str">
        <f t="shared" si="119"/>
        <v>Time - monetary recognition - incentives</v>
      </c>
      <c r="Q357" s="17" t="str">
        <f t="shared" si="120"/>
        <v>Time - monetary recognition - incentives</v>
      </c>
      <c r="R357" s="17" t="str">
        <f t="shared" si="121"/>
        <v>Time - monetary recognition - incentives</v>
      </c>
      <c r="S357" s="17" t="str">
        <f t="shared" si="122"/>
        <v>Time - monetary recognition - incentives</v>
      </c>
      <c r="T357" s="23" t="s">
        <v>0</v>
      </c>
      <c r="U357" s="17"/>
      <c r="V357" s="17"/>
      <c r="W357" s="18" t="str">
        <f t="shared" si="123"/>
        <v>&lt;concept id="1350" label="The adaptive school - other-resource&amp;#xa;Time - monetary recognition - incentives&amp;#xa;1350"/&gt;</v>
      </c>
      <c r="X357" s="18" t="str">
        <f t="shared" ca="1" si="111"/>
        <v>&lt;concept-appearance id="1350" x="5487" y="5393" stylesheet-id="other-resource" background-color="234, 209, 220,255" /&gt;</v>
      </c>
      <c r="Y357" s="18">
        <f t="shared" ca="1" si="124"/>
        <v>5487</v>
      </c>
      <c r="Z357" s="18">
        <f t="shared" ca="1" si="125"/>
        <v>5393</v>
      </c>
      <c r="AA357" s="18">
        <f t="shared" si="112"/>
        <v>1</v>
      </c>
      <c r="AB357" s="18">
        <f t="shared" si="126"/>
        <v>2</v>
      </c>
      <c r="AC357" s="18">
        <f t="shared" si="113"/>
        <v>5</v>
      </c>
      <c r="AD357" s="18" t="str">
        <f t="shared" si="127"/>
        <v>234, 209, 220,255</v>
      </c>
      <c r="AE357" s="18" t="str">
        <f t="shared" si="128"/>
        <v>&lt;connection id="link-1-1350" from-id="1350" to-id="1321"/&gt;</v>
      </c>
      <c r="AF357" s="18" t="str">
        <f t="shared" si="129"/>
        <v/>
      </c>
      <c r="AG357" s="18" t="str">
        <f t="shared" si="130"/>
        <v/>
      </c>
    </row>
    <row r="358" spans="1:33">
      <c r="A358" s="1" t="s">
        <v>1</v>
      </c>
      <c r="B358" s="21">
        <v>5</v>
      </c>
      <c r="C358" s="17" t="str">
        <f t="shared" si="131"/>
        <v>The adaptive school</v>
      </c>
      <c r="D358" s="21">
        <v>2</v>
      </c>
      <c r="E358" s="21" t="s">
        <v>723</v>
      </c>
      <c r="F358" s="21"/>
      <c r="G358" s="17" t="str">
        <f t="shared" si="114"/>
        <v/>
      </c>
      <c r="H358" s="22">
        <v>1319</v>
      </c>
      <c r="I358" s="23">
        <v>1323</v>
      </c>
      <c r="J358" s="23"/>
      <c r="K358" s="17" t="s">
        <v>700</v>
      </c>
      <c r="L358" s="17" t="str">
        <f t="shared" si="115"/>
        <v>Indicators that &amp;quot;it works&amp;quot;&amp;#xa;-&amp;gt; commitment from leadership</v>
      </c>
      <c r="M358" s="17" t="str">
        <f t="shared" si="116"/>
        <v>Indicators that &amp;quot;it works&amp;quot;&amp;#xa;-&amp;gt; commitment from leadership</v>
      </c>
      <c r="N358" s="17" t="str">
        <f t="shared" si="117"/>
        <v>Indicators that &amp;quot;it works&amp;quot;&amp;#xa;-&amp;gt; commitment from leadership</v>
      </c>
      <c r="O358" s="17" t="str">
        <f t="shared" si="118"/>
        <v>Indicators that &amp;quot;it works&amp;quot;&amp;#xa;-&amp;gt; commitment from leadership</v>
      </c>
      <c r="P358" s="17" t="str">
        <f t="shared" si="119"/>
        <v>Indicators that &amp;quot;it works&amp;quot;&amp;#xa;-&amp;gt; commitment from leadership</v>
      </c>
      <c r="Q358" s="17" t="str">
        <f t="shared" si="120"/>
        <v>Indicators that &amp;quot;it works&amp;quot;&amp;#xa;-&amp;gt; commitment from leadership</v>
      </c>
      <c r="R358" s="17" t="str">
        <f t="shared" si="121"/>
        <v>Indicators that &amp;quot;it works&amp;quot;&amp;#xa;-&amp;gt; commitment from leadership</v>
      </c>
      <c r="S358" s="17" t="str">
        <f t="shared" si="122"/>
        <v>Indicators that &amp;quot;it works&amp;quot;&amp;#xa;-&amp;gt; commitment from leadership</v>
      </c>
      <c r="T358" s="23" t="s">
        <v>0</v>
      </c>
      <c r="U358" s="17"/>
      <c r="V358" s="17"/>
      <c r="W358" s="18" t="str">
        <f t="shared" si="123"/>
        <v>&lt;concept id="1351" label="The adaptive school - other-resource&amp;#xa;Indicators that &amp;quot;it works&amp;quot;&amp;#xa;-&amp;gt; commitment from leadership&amp;#xa;1351"/&gt;</v>
      </c>
      <c r="X358" s="18" t="str">
        <f t="shared" ca="1" si="111"/>
        <v>&lt;concept-appearance id="1351" x="5239" y="5612" stylesheet-id="other-resource" background-color="234, 209, 220,255" /&gt;</v>
      </c>
      <c r="Y358" s="18">
        <f t="shared" ca="1" si="124"/>
        <v>5239</v>
      </c>
      <c r="Z358" s="18">
        <f t="shared" ca="1" si="125"/>
        <v>5612</v>
      </c>
      <c r="AA358" s="18">
        <f t="shared" si="112"/>
        <v>1</v>
      </c>
      <c r="AB358" s="18">
        <f t="shared" si="126"/>
        <v>2</v>
      </c>
      <c r="AC358" s="18">
        <f t="shared" si="113"/>
        <v>5</v>
      </c>
      <c r="AD358" s="18" t="str">
        <f t="shared" si="127"/>
        <v>234, 209, 220,255</v>
      </c>
      <c r="AE358" s="18" t="str">
        <f t="shared" si="128"/>
        <v>&lt;connection id="link-1-1351" from-id="1351" to-id="1319"/&gt;</v>
      </c>
      <c r="AF358" s="18" t="str">
        <f t="shared" si="129"/>
        <v>&lt;connection id="link-2-1351" from-id="1351" to-id="1323"/&gt;</v>
      </c>
      <c r="AG358" s="18" t="str">
        <f t="shared" si="130"/>
        <v/>
      </c>
    </row>
    <row r="359" spans="1:33">
      <c r="L359" s="28"/>
      <c r="M359" s="28"/>
      <c r="N359" s="28"/>
      <c r="O359" s="28"/>
      <c r="P359" s="28"/>
      <c r="Q359" s="28"/>
      <c r="R359" s="28"/>
      <c r="S359" s="28"/>
    </row>
    <row r="360" spans="1:33">
      <c r="L360" s="28"/>
      <c r="M360" s="28"/>
      <c r="N360" s="28"/>
      <c r="O360" s="28"/>
      <c r="P360" s="28"/>
      <c r="Q360" s="28"/>
      <c r="R360" s="28"/>
      <c r="S360" s="28"/>
    </row>
    <row r="361" spans="1:33">
      <c r="L361" s="28"/>
      <c r="M361" s="28"/>
      <c r="N361" s="28"/>
      <c r="O361" s="28"/>
      <c r="P361" s="28"/>
      <c r="Q361" s="28"/>
      <c r="R361" s="28"/>
      <c r="S361" s="28"/>
    </row>
    <row r="362" spans="1:33">
      <c r="L362" s="28"/>
      <c r="M362" s="28"/>
      <c r="N362" s="28"/>
      <c r="O362" s="28"/>
      <c r="P362" s="28"/>
      <c r="Q362" s="28"/>
      <c r="R362" s="28"/>
      <c r="S362" s="28"/>
    </row>
    <row r="363" spans="1:33">
      <c r="L363" s="28"/>
      <c r="M363" s="28"/>
      <c r="N363" s="28"/>
      <c r="O363" s="28"/>
      <c r="P363" s="28"/>
      <c r="Q363" s="28"/>
      <c r="R363" s="28"/>
      <c r="S363" s="28"/>
    </row>
    <row r="364" spans="1:33">
      <c r="L364" s="28"/>
      <c r="M364" s="28"/>
      <c r="N364" s="28"/>
      <c r="O364" s="28"/>
      <c r="P364" s="28"/>
      <c r="Q364" s="28"/>
      <c r="R364" s="28"/>
      <c r="S364" s="28"/>
    </row>
    <row r="365" spans="1:33">
      <c r="L365" s="28"/>
      <c r="M365" s="28"/>
      <c r="N365" s="28"/>
      <c r="O365" s="28"/>
      <c r="P365" s="28"/>
      <c r="Q365" s="28"/>
      <c r="R365" s="28"/>
      <c r="S365" s="28"/>
    </row>
    <row r="366" spans="1:33">
      <c r="L366" s="28"/>
      <c r="M366" s="28"/>
      <c r="N366" s="28"/>
      <c r="O366" s="28"/>
      <c r="P366" s="28"/>
      <c r="Q366" s="28"/>
      <c r="R366" s="28"/>
      <c r="S366" s="28"/>
    </row>
    <row r="367" spans="1:33">
      <c r="L367" s="28"/>
      <c r="M367" s="28"/>
      <c r="N367" s="28"/>
      <c r="O367" s="28"/>
      <c r="P367" s="28"/>
      <c r="Q367" s="28"/>
      <c r="R367" s="28"/>
      <c r="S367" s="28"/>
    </row>
    <row r="368" spans="1:33">
      <c r="L368" s="28"/>
      <c r="M368" s="28"/>
      <c r="N368" s="28"/>
      <c r="O368" s="28"/>
      <c r="P368" s="28"/>
      <c r="Q368" s="28"/>
      <c r="R368" s="28"/>
      <c r="S368" s="28"/>
    </row>
    <row r="369" spans="12:19">
      <c r="L369" s="28"/>
      <c r="M369" s="28"/>
      <c r="N369" s="28"/>
      <c r="O369" s="28"/>
      <c r="P369" s="28"/>
      <c r="Q369" s="28"/>
      <c r="R369" s="28"/>
      <c r="S369" s="28"/>
    </row>
    <row r="370" spans="12:19">
      <c r="L370" s="28"/>
      <c r="M370" s="28"/>
      <c r="N370" s="28"/>
      <c r="O370" s="28"/>
      <c r="P370" s="28"/>
      <c r="Q370" s="28"/>
      <c r="R370" s="28"/>
      <c r="S370" s="28"/>
    </row>
    <row r="371" spans="12:19">
      <c r="L371" s="28"/>
      <c r="M371" s="28"/>
      <c r="N371" s="28"/>
      <c r="O371" s="28"/>
      <c r="P371" s="28"/>
      <c r="Q371" s="28"/>
      <c r="R371" s="28"/>
      <c r="S371" s="28"/>
    </row>
    <row r="372" spans="12:19">
      <c r="L372" s="28"/>
      <c r="M372" s="28"/>
      <c r="N372" s="28"/>
      <c r="O372" s="28"/>
      <c r="P372" s="28"/>
      <c r="Q372" s="28"/>
      <c r="R372" s="28"/>
      <c r="S372" s="28"/>
    </row>
    <row r="373" spans="12:19">
      <c r="L373" s="28"/>
      <c r="M373" s="28"/>
      <c r="N373" s="28"/>
      <c r="O373" s="28"/>
      <c r="P373" s="28"/>
      <c r="Q373" s="28"/>
      <c r="R373" s="28"/>
      <c r="S373" s="28"/>
    </row>
    <row r="374" spans="12:19">
      <c r="L374" s="28"/>
      <c r="M374" s="28"/>
      <c r="N374" s="28"/>
      <c r="O374" s="28"/>
      <c r="P374" s="28"/>
      <c r="Q374" s="28"/>
      <c r="R374" s="28"/>
      <c r="S374" s="28"/>
    </row>
    <row r="375" spans="12:19">
      <c r="L375" s="28"/>
      <c r="M375" s="28"/>
      <c r="N375" s="28"/>
      <c r="O375" s="28"/>
      <c r="P375" s="28"/>
      <c r="Q375" s="28"/>
      <c r="R375" s="28"/>
      <c r="S375" s="28"/>
    </row>
    <row r="376" spans="12:19">
      <c r="L376" s="28"/>
      <c r="M376" s="28"/>
      <c r="N376" s="28"/>
      <c r="O376" s="28"/>
      <c r="P376" s="28"/>
      <c r="Q376" s="28"/>
      <c r="R376" s="28"/>
      <c r="S376" s="28"/>
    </row>
    <row r="377" spans="12:19">
      <c r="L377" s="28"/>
      <c r="M377" s="28"/>
      <c r="N377" s="28"/>
      <c r="O377" s="28"/>
      <c r="P377" s="28"/>
      <c r="Q377" s="28"/>
      <c r="R377" s="28"/>
      <c r="S377" s="28"/>
    </row>
    <row r="378" spans="12:19">
      <c r="L378" s="28"/>
      <c r="M378" s="28"/>
      <c r="N378" s="28"/>
      <c r="O378" s="28"/>
      <c r="P378" s="28"/>
      <c r="Q378" s="28"/>
      <c r="R378" s="28"/>
      <c r="S378" s="28"/>
    </row>
    <row r="379" spans="12:19">
      <c r="L379" s="28"/>
      <c r="M379" s="28"/>
      <c r="N379" s="28"/>
      <c r="O379" s="28"/>
      <c r="P379" s="28"/>
      <c r="Q379" s="28"/>
      <c r="R379" s="28"/>
      <c r="S379" s="28"/>
    </row>
    <row r="380" spans="12:19">
      <c r="L380" s="28"/>
      <c r="M380" s="28"/>
      <c r="N380" s="28"/>
      <c r="O380" s="28"/>
      <c r="P380" s="28"/>
      <c r="Q380" s="28"/>
      <c r="R380" s="28"/>
      <c r="S380" s="28"/>
    </row>
    <row r="381" spans="12:19">
      <c r="L381" s="28"/>
      <c r="M381" s="28"/>
      <c r="N381" s="28"/>
      <c r="O381" s="28"/>
      <c r="P381" s="28"/>
      <c r="Q381" s="28"/>
      <c r="R381" s="28"/>
      <c r="S381" s="28"/>
    </row>
    <row r="382" spans="12:19">
      <c r="L382" s="28"/>
      <c r="M382" s="28"/>
      <c r="N382" s="28"/>
      <c r="O382" s="28"/>
      <c r="P382" s="28"/>
      <c r="Q382" s="28"/>
      <c r="R382" s="28"/>
      <c r="S382" s="28"/>
    </row>
    <row r="383" spans="12:19">
      <c r="L383" s="28"/>
      <c r="M383" s="28"/>
      <c r="N383" s="28"/>
      <c r="O383" s="28"/>
      <c r="P383" s="28"/>
      <c r="Q383" s="28"/>
      <c r="R383" s="28"/>
      <c r="S383" s="28"/>
    </row>
    <row r="384" spans="12:19">
      <c r="L384" s="28"/>
      <c r="M384" s="28"/>
      <c r="N384" s="28"/>
      <c r="O384" s="28"/>
      <c r="P384" s="28"/>
      <c r="Q384" s="28"/>
      <c r="R384" s="28"/>
      <c r="S384" s="28"/>
    </row>
    <row r="385" spans="12:19">
      <c r="L385" s="28"/>
      <c r="M385" s="28"/>
      <c r="N385" s="28"/>
      <c r="O385" s="28"/>
      <c r="P385" s="28"/>
      <c r="Q385" s="28"/>
      <c r="R385" s="28"/>
      <c r="S385" s="28"/>
    </row>
    <row r="386" spans="12:19">
      <c r="L386" s="28"/>
      <c r="M386" s="28"/>
      <c r="N386" s="28"/>
      <c r="O386" s="28"/>
      <c r="P386" s="28"/>
      <c r="Q386" s="28"/>
      <c r="R386" s="28"/>
      <c r="S386" s="28"/>
    </row>
    <row r="387" spans="12:19">
      <c r="L387" s="28"/>
      <c r="M387" s="28"/>
      <c r="N387" s="28"/>
      <c r="O387" s="28"/>
      <c r="P387" s="28"/>
      <c r="Q387" s="28"/>
      <c r="R387" s="28"/>
      <c r="S387" s="28"/>
    </row>
    <row r="388" spans="12:19">
      <c r="L388" s="28"/>
      <c r="M388" s="28"/>
      <c r="N388" s="28"/>
      <c r="O388" s="28"/>
      <c r="P388" s="28"/>
      <c r="Q388" s="28"/>
      <c r="R388" s="28"/>
      <c r="S388" s="28"/>
    </row>
    <row r="389" spans="12:19">
      <c r="L389" s="28"/>
      <c r="M389" s="28"/>
      <c r="N389" s="28"/>
      <c r="O389" s="28"/>
      <c r="P389" s="28"/>
      <c r="Q389" s="28"/>
      <c r="R389" s="28"/>
      <c r="S389" s="28"/>
    </row>
    <row r="390" spans="12:19">
      <c r="L390" s="28"/>
      <c r="M390" s="28"/>
      <c r="N390" s="28"/>
      <c r="O390" s="28"/>
      <c r="P390" s="28"/>
      <c r="Q390" s="28"/>
      <c r="R390" s="28"/>
      <c r="S390" s="28"/>
    </row>
    <row r="391" spans="12:19">
      <c r="L391" s="28"/>
      <c r="M391" s="28"/>
      <c r="N391" s="28"/>
      <c r="O391" s="28"/>
      <c r="P391" s="28"/>
      <c r="Q391" s="28"/>
      <c r="R391" s="28"/>
      <c r="S391" s="28"/>
    </row>
    <row r="392" spans="12:19">
      <c r="L392" s="28"/>
      <c r="M392" s="28"/>
      <c r="N392" s="28"/>
      <c r="O392" s="28"/>
      <c r="P392" s="28"/>
      <c r="Q392" s="28"/>
      <c r="R392" s="28"/>
      <c r="S392" s="28"/>
    </row>
    <row r="393" spans="12:19">
      <c r="L393" s="28"/>
      <c r="M393" s="28"/>
      <c r="N393" s="28"/>
      <c r="O393" s="28"/>
      <c r="P393" s="28"/>
      <c r="Q393" s="28"/>
      <c r="R393" s="28"/>
      <c r="S393" s="28"/>
    </row>
    <row r="394" spans="12:19">
      <c r="L394" s="28"/>
      <c r="M394" s="28"/>
      <c r="N394" s="28"/>
      <c r="O394" s="28"/>
      <c r="P394" s="28"/>
      <c r="Q394" s="28"/>
      <c r="R394" s="28"/>
      <c r="S394" s="28"/>
    </row>
    <row r="395" spans="12:19">
      <c r="L395" s="28"/>
      <c r="M395" s="28"/>
      <c r="N395" s="28"/>
      <c r="O395" s="28"/>
      <c r="P395" s="28"/>
      <c r="Q395" s="28"/>
      <c r="R395" s="28"/>
      <c r="S395" s="28"/>
    </row>
    <row r="396" spans="12:19">
      <c r="L396" s="28"/>
      <c r="M396" s="28"/>
      <c r="N396" s="28"/>
      <c r="O396" s="28"/>
      <c r="P396" s="28"/>
      <c r="Q396" s="28"/>
      <c r="R396" s="28"/>
      <c r="S396" s="28"/>
    </row>
    <row r="397" spans="12:19">
      <c r="L397" s="28"/>
      <c r="M397" s="28"/>
      <c r="N397" s="28"/>
      <c r="O397" s="28"/>
      <c r="P397" s="28"/>
      <c r="Q397" s="28"/>
      <c r="R397" s="28"/>
      <c r="S397" s="28"/>
    </row>
    <row r="398" spans="12:19">
      <c r="L398" s="28"/>
      <c r="M398" s="28"/>
      <c r="N398" s="28"/>
      <c r="O398" s="28"/>
      <c r="P398" s="28"/>
      <c r="Q398" s="28"/>
      <c r="R398" s="28"/>
      <c r="S398" s="28"/>
    </row>
    <row r="399" spans="12:19">
      <c r="L399" s="28"/>
      <c r="M399" s="28"/>
      <c r="N399" s="28"/>
      <c r="O399" s="28"/>
      <c r="P399" s="28"/>
      <c r="Q399" s="28"/>
      <c r="R399" s="28"/>
      <c r="S399" s="28"/>
    </row>
    <row r="400" spans="12:19">
      <c r="L400" s="28"/>
      <c r="M400" s="28"/>
      <c r="N400" s="28"/>
      <c r="O400" s="28"/>
      <c r="P400" s="28"/>
      <c r="Q400" s="28"/>
      <c r="R400" s="28"/>
      <c r="S400" s="28"/>
    </row>
    <row r="401" spans="12:19">
      <c r="L401" s="28"/>
      <c r="M401" s="28"/>
      <c r="N401" s="28"/>
      <c r="O401" s="28"/>
      <c r="P401" s="28"/>
      <c r="Q401" s="28"/>
      <c r="R401" s="28"/>
      <c r="S401" s="28"/>
    </row>
    <row r="402" spans="12:19">
      <c r="L402" s="28"/>
      <c r="M402" s="28"/>
      <c r="N402" s="28"/>
      <c r="O402" s="28"/>
      <c r="P402" s="28"/>
      <c r="Q402" s="28"/>
      <c r="R402" s="28"/>
      <c r="S402" s="28"/>
    </row>
    <row r="403" spans="12:19">
      <c r="L403" s="28"/>
      <c r="M403" s="28"/>
      <c r="N403" s="28"/>
      <c r="O403" s="28"/>
      <c r="P403" s="28"/>
      <c r="Q403" s="28"/>
      <c r="R403" s="28"/>
      <c r="S403" s="28"/>
    </row>
    <row r="404" spans="12:19">
      <c r="L404" s="28"/>
      <c r="M404" s="28"/>
      <c r="N404" s="28"/>
      <c r="O404" s="28"/>
      <c r="P404" s="28"/>
      <c r="Q404" s="28"/>
      <c r="R404" s="28"/>
      <c r="S404" s="28"/>
    </row>
    <row r="405" spans="12:19">
      <c r="L405" s="28"/>
      <c r="M405" s="28"/>
      <c r="N405" s="28"/>
      <c r="O405" s="28"/>
      <c r="P405" s="28"/>
      <c r="Q405" s="28"/>
      <c r="R405" s="28"/>
      <c r="S405" s="28"/>
    </row>
    <row r="406" spans="12:19">
      <c r="L406" s="28"/>
      <c r="M406" s="28"/>
      <c r="N406" s="28"/>
      <c r="O406" s="28"/>
      <c r="P406" s="28"/>
      <c r="Q406" s="28"/>
      <c r="R406" s="28"/>
      <c r="S406" s="28"/>
    </row>
    <row r="407" spans="12:19">
      <c r="L407" s="28"/>
      <c r="M407" s="28"/>
      <c r="N407" s="28"/>
      <c r="O407" s="28"/>
      <c r="P407" s="28"/>
      <c r="Q407" s="28"/>
      <c r="R407" s="28"/>
      <c r="S407" s="28"/>
    </row>
    <row r="408" spans="12:19">
      <c r="L408" s="28"/>
      <c r="M408" s="28"/>
      <c r="N408" s="28"/>
      <c r="O408" s="28"/>
      <c r="P408" s="28"/>
      <c r="Q408" s="28"/>
      <c r="R408" s="28"/>
      <c r="S408" s="28"/>
    </row>
    <row r="409" spans="12:19">
      <c r="L409" s="28"/>
      <c r="M409" s="28"/>
      <c r="N409" s="28"/>
      <c r="O409" s="28"/>
      <c r="P409" s="28"/>
      <c r="Q409" s="28"/>
      <c r="R409" s="28"/>
      <c r="S409" s="28"/>
    </row>
    <row r="410" spans="12:19">
      <c r="L410" s="28"/>
      <c r="M410" s="28"/>
      <c r="N410" s="28"/>
      <c r="O410" s="28"/>
      <c r="P410" s="28"/>
      <c r="Q410" s="28"/>
      <c r="R410" s="28"/>
      <c r="S410" s="28"/>
    </row>
    <row r="411" spans="12:19">
      <c r="L411" s="28"/>
      <c r="M411" s="28"/>
      <c r="N411" s="28"/>
      <c r="O411" s="28"/>
      <c r="P411" s="28"/>
      <c r="Q411" s="28"/>
      <c r="R411" s="28"/>
      <c r="S411" s="28"/>
    </row>
    <row r="412" spans="12:19">
      <c r="L412" s="28"/>
      <c r="M412" s="28"/>
      <c r="N412" s="28"/>
      <c r="O412" s="28"/>
      <c r="P412" s="28"/>
      <c r="Q412" s="28"/>
      <c r="R412" s="28"/>
      <c r="S412" s="28"/>
    </row>
    <row r="413" spans="12:19">
      <c r="L413" s="28"/>
      <c r="M413" s="28"/>
      <c r="N413" s="28"/>
      <c r="O413" s="28"/>
      <c r="P413" s="28"/>
      <c r="Q413" s="28"/>
      <c r="R413" s="28"/>
      <c r="S413" s="28"/>
    </row>
    <row r="414" spans="12:19">
      <c r="L414" s="28"/>
      <c r="M414" s="28"/>
      <c r="N414" s="28"/>
      <c r="O414" s="28"/>
      <c r="P414" s="28"/>
      <c r="Q414" s="28"/>
      <c r="R414" s="28"/>
      <c r="S414" s="28"/>
    </row>
    <row r="415" spans="12:19">
      <c r="L415" s="28"/>
      <c r="M415" s="28"/>
      <c r="N415" s="28"/>
      <c r="O415" s="28"/>
      <c r="P415" s="28"/>
      <c r="Q415" s="28"/>
      <c r="R415" s="28"/>
      <c r="S415" s="28"/>
    </row>
    <row r="416" spans="12:19">
      <c r="L416" s="28"/>
      <c r="M416" s="28"/>
      <c r="N416" s="28"/>
      <c r="O416" s="28"/>
      <c r="P416" s="28"/>
      <c r="Q416" s="28"/>
      <c r="R416" s="28"/>
      <c r="S416" s="28"/>
    </row>
    <row r="417" spans="12:19">
      <c r="L417" s="28"/>
      <c r="M417" s="28"/>
      <c r="N417" s="28"/>
      <c r="O417" s="28"/>
      <c r="P417" s="28"/>
      <c r="Q417" s="28"/>
      <c r="R417" s="28"/>
      <c r="S417" s="28"/>
    </row>
    <row r="418" spans="12:19">
      <c r="L418" s="28"/>
      <c r="M418" s="28"/>
      <c r="N418" s="28"/>
      <c r="O418" s="28"/>
      <c r="P418" s="28"/>
      <c r="Q418" s="28"/>
      <c r="R418" s="28"/>
      <c r="S418" s="28"/>
    </row>
    <row r="419" spans="12:19">
      <c r="L419" s="28"/>
      <c r="M419" s="28"/>
      <c r="N419" s="28"/>
      <c r="O419" s="28"/>
      <c r="P419" s="28"/>
      <c r="Q419" s="28"/>
      <c r="R419" s="28"/>
      <c r="S419" s="28"/>
    </row>
    <row r="420" spans="12:19">
      <c r="L420" s="28"/>
      <c r="M420" s="28"/>
      <c r="N420" s="28"/>
      <c r="O420" s="28"/>
      <c r="P420" s="28"/>
      <c r="Q420" s="28"/>
      <c r="R420" s="28"/>
      <c r="S420" s="28"/>
    </row>
    <row r="421" spans="12:19">
      <c r="L421" s="28"/>
      <c r="M421" s="28"/>
      <c r="N421" s="28"/>
      <c r="O421" s="28"/>
      <c r="P421" s="28"/>
      <c r="Q421" s="28"/>
      <c r="R421" s="28"/>
      <c r="S421" s="28"/>
    </row>
    <row r="422" spans="12:19">
      <c r="L422" s="28"/>
      <c r="M422" s="28"/>
      <c r="N422" s="28"/>
      <c r="O422" s="28"/>
      <c r="P422" s="28"/>
      <c r="Q422" s="28"/>
      <c r="R422" s="28"/>
      <c r="S422" s="28"/>
    </row>
    <row r="423" spans="12:19">
      <c r="L423" s="28"/>
      <c r="M423" s="28"/>
      <c r="N423" s="28"/>
      <c r="O423" s="28"/>
      <c r="P423" s="28"/>
      <c r="Q423" s="28"/>
      <c r="R423" s="28"/>
      <c r="S423" s="28"/>
    </row>
    <row r="424" spans="12:19">
      <c r="L424" s="28"/>
      <c r="M424" s="28"/>
      <c r="N424" s="28"/>
      <c r="O424" s="28"/>
      <c r="P424" s="28"/>
      <c r="Q424" s="28"/>
      <c r="R424" s="28"/>
      <c r="S424" s="28"/>
    </row>
    <row r="425" spans="12:19">
      <c r="L425" s="28"/>
      <c r="M425" s="28"/>
      <c r="N425" s="28"/>
      <c r="O425" s="28"/>
      <c r="P425" s="28"/>
      <c r="Q425" s="28"/>
      <c r="R425" s="28"/>
      <c r="S425" s="28"/>
    </row>
    <row r="426" spans="12:19">
      <c r="L426" s="28"/>
      <c r="M426" s="28"/>
      <c r="N426" s="28"/>
      <c r="O426" s="28"/>
      <c r="P426" s="28"/>
      <c r="Q426" s="28"/>
      <c r="R426" s="28"/>
      <c r="S426" s="28"/>
    </row>
    <row r="427" spans="12:19">
      <c r="L427" s="28"/>
      <c r="M427" s="28"/>
      <c r="N427" s="28"/>
      <c r="O427" s="28"/>
      <c r="P427" s="28"/>
      <c r="Q427" s="28"/>
      <c r="R427" s="28"/>
      <c r="S427" s="28"/>
    </row>
    <row r="428" spans="12:19">
      <c r="L428" s="28"/>
      <c r="M428" s="28"/>
      <c r="N428" s="28"/>
      <c r="O428" s="28"/>
      <c r="P428" s="28"/>
      <c r="Q428" s="28"/>
      <c r="R428" s="28"/>
      <c r="S428" s="28"/>
    </row>
    <row r="429" spans="12:19">
      <c r="L429" s="28"/>
      <c r="M429" s="28"/>
      <c r="N429" s="28"/>
      <c r="O429" s="28"/>
      <c r="P429" s="28"/>
      <c r="Q429" s="28"/>
      <c r="R429" s="28"/>
      <c r="S429" s="28"/>
    </row>
    <row r="430" spans="12:19">
      <c r="L430" s="28"/>
      <c r="M430" s="28"/>
      <c r="N430" s="28"/>
      <c r="O430" s="28"/>
      <c r="P430" s="28"/>
      <c r="Q430" s="28"/>
      <c r="R430" s="28"/>
      <c r="S430" s="28"/>
    </row>
    <row r="431" spans="12:19">
      <c r="L431" s="28"/>
      <c r="M431" s="28"/>
      <c r="N431" s="28"/>
      <c r="O431" s="28"/>
      <c r="P431" s="28"/>
      <c r="Q431" s="28"/>
      <c r="R431" s="28"/>
      <c r="S431" s="28"/>
    </row>
    <row r="432" spans="12:19">
      <c r="L432" s="28"/>
      <c r="M432" s="28"/>
      <c r="N432" s="28"/>
      <c r="O432" s="28"/>
      <c r="P432" s="28"/>
      <c r="Q432" s="28"/>
      <c r="R432" s="28"/>
      <c r="S432" s="28"/>
    </row>
    <row r="433" spans="12:19">
      <c r="L433" s="28"/>
      <c r="M433" s="28"/>
      <c r="N433" s="28"/>
      <c r="O433" s="28"/>
      <c r="P433" s="28"/>
      <c r="Q433" s="28"/>
      <c r="R433" s="28"/>
      <c r="S433" s="28"/>
    </row>
    <row r="434" spans="12:19">
      <c r="L434" s="28"/>
      <c r="M434" s="28"/>
      <c r="N434" s="28"/>
      <c r="O434" s="28"/>
      <c r="P434" s="28"/>
      <c r="Q434" s="28"/>
      <c r="R434" s="28"/>
      <c r="S434" s="28"/>
    </row>
    <row r="435" spans="12:19">
      <c r="L435" s="28"/>
      <c r="M435" s="28"/>
      <c r="N435" s="28"/>
      <c r="O435" s="28"/>
      <c r="P435" s="28"/>
      <c r="Q435" s="28"/>
      <c r="R435" s="28"/>
      <c r="S435" s="28"/>
    </row>
    <row r="436" spans="12:19">
      <c r="L436" s="28"/>
      <c r="M436" s="28"/>
      <c r="N436" s="28"/>
      <c r="O436" s="28"/>
      <c r="P436" s="28"/>
      <c r="Q436" s="28"/>
      <c r="R436" s="28"/>
      <c r="S436" s="28"/>
    </row>
    <row r="437" spans="12:19">
      <c r="L437" s="28"/>
      <c r="M437" s="28"/>
      <c r="N437" s="28"/>
      <c r="O437" s="28"/>
      <c r="P437" s="28"/>
      <c r="Q437" s="28"/>
      <c r="R437" s="28"/>
      <c r="S437" s="28"/>
    </row>
    <row r="438" spans="12:19">
      <c r="L438" s="28"/>
      <c r="M438" s="28"/>
      <c r="N438" s="28"/>
      <c r="O438" s="28"/>
      <c r="P438" s="28"/>
      <c r="Q438" s="28"/>
      <c r="R438" s="28"/>
      <c r="S438" s="28"/>
    </row>
    <row r="439" spans="12:19">
      <c r="L439" s="28"/>
      <c r="M439" s="28"/>
      <c r="N439" s="28"/>
      <c r="O439" s="28"/>
      <c r="P439" s="28"/>
      <c r="Q439" s="28"/>
      <c r="R439" s="28"/>
      <c r="S439" s="28"/>
    </row>
    <row r="440" spans="12:19">
      <c r="L440" s="28"/>
      <c r="M440" s="28"/>
      <c r="N440" s="28"/>
      <c r="O440" s="28"/>
      <c r="P440" s="28"/>
      <c r="Q440" s="28"/>
      <c r="R440" s="28"/>
      <c r="S440" s="28"/>
    </row>
    <row r="441" spans="12:19">
      <c r="L441" s="28"/>
      <c r="M441" s="28"/>
      <c r="N441" s="28"/>
      <c r="O441" s="28"/>
      <c r="P441" s="28"/>
      <c r="Q441" s="28"/>
      <c r="R441" s="28"/>
      <c r="S441" s="28"/>
    </row>
    <row r="442" spans="12:19">
      <c r="L442" s="28"/>
      <c r="M442" s="28"/>
      <c r="N442" s="28"/>
      <c r="O442" s="28"/>
      <c r="P442" s="28"/>
      <c r="Q442" s="28"/>
      <c r="R442" s="28"/>
      <c r="S442" s="28"/>
    </row>
    <row r="443" spans="12:19">
      <c r="L443" s="28"/>
      <c r="M443" s="28"/>
      <c r="N443" s="28"/>
      <c r="O443" s="28"/>
      <c r="P443" s="28"/>
      <c r="Q443" s="28"/>
      <c r="R443" s="28"/>
      <c r="S443" s="28"/>
    </row>
    <row r="444" spans="12:19">
      <c r="L444" s="28"/>
      <c r="M444" s="28"/>
      <c r="N444" s="28"/>
      <c r="O444" s="28"/>
      <c r="P444" s="28"/>
      <c r="Q444" s="28"/>
      <c r="R444" s="28"/>
      <c r="S444" s="28"/>
    </row>
    <row r="445" spans="12:19">
      <c r="L445" s="28"/>
      <c r="M445" s="28"/>
      <c r="N445" s="28"/>
      <c r="O445" s="28"/>
      <c r="P445" s="28"/>
      <c r="Q445" s="28"/>
      <c r="R445" s="28"/>
      <c r="S445" s="28"/>
    </row>
    <row r="446" spans="12:19">
      <c r="L446" s="28"/>
      <c r="M446" s="28"/>
      <c r="N446" s="28"/>
      <c r="O446" s="28"/>
      <c r="P446" s="28"/>
      <c r="Q446" s="28"/>
      <c r="R446" s="28"/>
      <c r="S446" s="28"/>
    </row>
    <row r="447" spans="12:19">
      <c r="L447" s="28"/>
      <c r="M447" s="28"/>
      <c r="N447" s="28"/>
      <c r="O447" s="28"/>
      <c r="P447" s="28"/>
      <c r="Q447" s="28"/>
      <c r="R447" s="28"/>
      <c r="S447" s="28"/>
    </row>
    <row r="448" spans="12:19">
      <c r="L448" s="28"/>
      <c r="M448" s="28"/>
      <c r="N448" s="28"/>
      <c r="O448" s="28"/>
      <c r="P448" s="28"/>
      <c r="Q448" s="28"/>
      <c r="R448" s="28"/>
      <c r="S448" s="28"/>
    </row>
    <row r="449" spans="12:19">
      <c r="L449" s="28"/>
      <c r="M449" s="28"/>
      <c r="N449" s="28"/>
      <c r="O449" s="28"/>
      <c r="P449" s="28"/>
      <c r="Q449" s="28"/>
      <c r="R449" s="28"/>
      <c r="S449" s="28"/>
    </row>
    <row r="450" spans="12:19">
      <c r="L450" s="28"/>
      <c r="M450" s="28"/>
      <c r="N450" s="28"/>
      <c r="O450" s="28"/>
      <c r="P450" s="28"/>
      <c r="Q450" s="28"/>
      <c r="R450" s="28"/>
      <c r="S450" s="28"/>
    </row>
    <row r="451" spans="12:19">
      <c r="L451" s="28"/>
      <c r="M451" s="28"/>
      <c r="N451" s="28"/>
      <c r="O451" s="28"/>
      <c r="P451" s="28"/>
      <c r="Q451" s="28"/>
      <c r="R451" s="28"/>
      <c r="S451" s="28"/>
    </row>
    <row r="452" spans="12:19">
      <c r="L452" s="28"/>
      <c r="M452" s="28"/>
      <c r="N452" s="28"/>
      <c r="O452" s="28"/>
      <c r="P452" s="28"/>
      <c r="Q452" s="28"/>
      <c r="R452" s="28"/>
      <c r="S452" s="28"/>
    </row>
    <row r="453" spans="12:19">
      <c r="L453" s="28"/>
      <c r="M453" s="28"/>
      <c r="N453" s="28"/>
      <c r="O453" s="28"/>
      <c r="P453" s="28"/>
      <c r="Q453" s="28"/>
      <c r="R453" s="28"/>
      <c r="S453" s="28"/>
    </row>
    <row r="454" spans="12:19">
      <c r="L454" s="28"/>
      <c r="M454" s="28"/>
      <c r="N454" s="28"/>
      <c r="O454" s="28"/>
      <c r="P454" s="28"/>
      <c r="Q454" s="28"/>
      <c r="R454" s="28"/>
      <c r="S454" s="28"/>
    </row>
    <row r="455" spans="12:19">
      <c r="L455" s="28"/>
      <c r="M455" s="28"/>
      <c r="N455" s="28"/>
      <c r="O455" s="28"/>
      <c r="P455" s="28"/>
      <c r="Q455" s="28"/>
      <c r="R455" s="28"/>
      <c r="S455" s="28"/>
    </row>
    <row r="456" spans="12:19">
      <c r="L456" s="28"/>
      <c r="M456" s="28"/>
      <c r="N456" s="28"/>
      <c r="O456" s="28"/>
      <c r="P456" s="28"/>
      <c r="Q456" s="28"/>
      <c r="R456" s="28"/>
      <c r="S456" s="28"/>
    </row>
    <row r="457" spans="12:19">
      <c r="L457" s="28"/>
      <c r="M457" s="28"/>
      <c r="N457" s="28"/>
      <c r="O457" s="28"/>
      <c r="P457" s="28"/>
      <c r="Q457" s="28"/>
      <c r="R457" s="28"/>
      <c r="S457" s="28"/>
    </row>
    <row r="458" spans="12:19">
      <c r="L458" s="28"/>
      <c r="M458" s="28"/>
      <c r="N458" s="28"/>
      <c r="O458" s="28"/>
      <c r="P458" s="28"/>
      <c r="Q458" s="28"/>
      <c r="R458" s="28"/>
      <c r="S458" s="28"/>
    </row>
    <row r="459" spans="12:19">
      <c r="L459" s="28"/>
      <c r="M459" s="28"/>
      <c r="N459" s="28"/>
      <c r="O459" s="28"/>
      <c r="P459" s="28"/>
      <c r="Q459" s="28"/>
      <c r="R459" s="28"/>
      <c r="S459" s="28"/>
    </row>
    <row r="460" spans="12:19">
      <c r="L460" s="28"/>
      <c r="M460" s="28"/>
      <c r="N460" s="28"/>
      <c r="O460" s="28"/>
      <c r="P460" s="28"/>
      <c r="Q460" s="28"/>
      <c r="R460" s="28"/>
      <c r="S460" s="28"/>
    </row>
    <row r="461" spans="12:19">
      <c r="L461" s="28"/>
      <c r="M461" s="28"/>
      <c r="N461" s="28"/>
      <c r="O461" s="28"/>
      <c r="P461" s="28"/>
      <c r="Q461" s="28"/>
      <c r="R461" s="28"/>
      <c r="S461" s="28"/>
    </row>
    <row r="462" spans="12:19">
      <c r="L462" s="28"/>
      <c r="M462" s="28"/>
      <c r="N462" s="28"/>
      <c r="O462" s="28"/>
      <c r="P462" s="28"/>
      <c r="Q462" s="28"/>
      <c r="R462" s="28"/>
      <c r="S462" s="28"/>
    </row>
    <row r="463" spans="12:19">
      <c r="L463" s="28"/>
      <c r="M463" s="28"/>
      <c r="N463" s="28"/>
      <c r="O463" s="28"/>
      <c r="P463" s="28"/>
      <c r="Q463" s="28"/>
      <c r="R463" s="28"/>
      <c r="S463" s="28"/>
    </row>
    <row r="464" spans="12:19">
      <c r="L464" s="28"/>
      <c r="M464" s="28"/>
      <c r="N464" s="28"/>
      <c r="O464" s="28"/>
      <c r="P464" s="28"/>
      <c r="Q464" s="28"/>
      <c r="R464" s="28"/>
      <c r="S464" s="28"/>
    </row>
    <row r="465" spans="12:19">
      <c r="L465" s="28"/>
      <c r="M465" s="28"/>
      <c r="N465" s="28"/>
      <c r="O465" s="28"/>
      <c r="P465" s="28"/>
      <c r="Q465" s="28"/>
      <c r="R465" s="28"/>
      <c r="S465" s="28"/>
    </row>
    <row r="466" spans="12:19">
      <c r="L466" s="28"/>
      <c r="M466" s="28"/>
      <c r="N466" s="28"/>
      <c r="O466" s="28"/>
      <c r="P466" s="28"/>
      <c r="Q466" s="28"/>
      <c r="R466" s="28"/>
      <c r="S466" s="28"/>
    </row>
    <row r="467" spans="12:19">
      <c r="L467" s="28"/>
      <c r="M467" s="28"/>
      <c r="N467" s="28"/>
      <c r="O467" s="28"/>
      <c r="P467" s="28"/>
      <c r="Q467" s="28"/>
      <c r="R467" s="28"/>
      <c r="S467" s="28"/>
    </row>
    <row r="468" spans="12:19">
      <c r="L468" s="28"/>
      <c r="M468" s="28"/>
      <c r="N468" s="28"/>
      <c r="O468" s="28"/>
      <c r="P468" s="28"/>
      <c r="Q468" s="28"/>
      <c r="R468" s="28"/>
      <c r="S468" s="28"/>
    </row>
    <row r="469" spans="12:19">
      <c r="L469" s="28"/>
      <c r="M469" s="28"/>
      <c r="N469" s="28"/>
      <c r="O469" s="28"/>
      <c r="P469" s="28"/>
      <c r="Q469" s="28"/>
      <c r="R469" s="28"/>
      <c r="S469" s="28"/>
    </row>
    <row r="470" spans="12:19">
      <c r="L470" s="28"/>
      <c r="M470" s="28"/>
      <c r="N470" s="28"/>
      <c r="O470" s="28"/>
      <c r="P470" s="28"/>
      <c r="Q470" s="28"/>
      <c r="R470" s="28"/>
      <c r="S470" s="28"/>
    </row>
    <row r="471" spans="12:19">
      <c r="L471" s="28"/>
      <c r="M471" s="28"/>
      <c r="N471" s="28"/>
      <c r="O471" s="28"/>
      <c r="P471" s="28"/>
      <c r="Q471" s="28"/>
      <c r="R471" s="28"/>
      <c r="S471" s="28"/>
    </row>
    <row r="472" spans="12:19">
      <c r="L472" s="28"/>
      <c r="M472" s="28"/>
      <c r="N472" s="28"/>
      <c r="O472" s="28"/>
      <c r="P472" s="28"/>
      <c r="Q472" s="28"/>
      <c r="R472" s="28"/>
      <c r="S472" s="28"/>
    </row>
    <row r="473" spans="12:19">
      <c r="L473" s="28"/>
      <c r="M473" s="28"/>
      <c r="N473" s="28"/>
      <c r="O473" s="28"/>
      <c r="P473" s="28"/>
      <c r="Q473" s="28"/>
      <c r="R473" s="28"/>
      <c r="S473" s="28"/>
    </row>
    <row r="474" spans="12:19">
      <c r="L474" s="28"/>
      <c r="M474" s="28"/>
      <c r="N474" s="28"/>
      <c r="O474" s="28"/>
      <c r="P474" s="28"/>
      <c r="Q474" s="28"/>
      <c r="R474" s="28"/>
      <c r="S474" s="28"/>
    </row>
    <row r="475" spans="12:19">
      <c r="L475" s="28"/>
      <c r="M475" s="28"/>
      <c r="N475" s="28"/>
      <c r="O475" s="28"/>
      <c r="P475" s="28"/>
      <c r="Q475" s="28"/>
      <c r="R475" s="28"/>
      <c r="S475" s="28"/>
    </row>
    <row r="476" spans="12:19">
      <c r="L476" s="28"/>
      <c r="M476" s="28"/>
      <c r="N476" s="28"/>
      <c r="O476" s="28"/>
      <c r="P476" s="28"/>
      <c r="Q476" s="28"/>
      <c r="R476" s="28"/>
      <c r="S476" s="28"/>
    </row>
    <row r="477" spans="12:19">
      <c r="L477" s="28"/>
      <c r="M477" s="28"/>
      <c r="N477" s="28"/>
      <c r="O477" s="28"/>
      <c r="P477" s="28"/>
      <c r="Q477" s="28"/>
      <c r="R477" s="28"/>
      <c r="S477" s="28"/>
    </row>
    <row r="478" spans="12:19">
      <c r="L478" s="28"/>
      <c r="M478" s="28"/>
      <c r="N478" s="28"/>
      <c r="O478" s="28"/>
      <c r="P478" s="28"/>
      <c r="Q478" s="28"/>
      <c r="R478" s="28"/>
      <c r="S478" s="28"/>
    </row>
    <row r="479" spans="12:19">
      <c r="L479" s="28"/>
      <c r="M479" s="28"/>
      <c r="N479" s="28"/>
      <c r="O479" s="28"/>
      <c r="P479" s="28"/>
      <c r="Q479" s="28"/>
      <c r="R479" s="28"/>
      <c r="S479" s="28"/>
    </row>
    <row r="480" spans="12:19">
      <c r="L480" s="28"/>
      <c r="M480" s="28"/>
      <c r="N480" s="28"/>
      <c r="O480" s="28"/>
      <c r="P480" s="28"/>
      <c r="Q480" s="28"/>
      <c r="R480" s="28"/>
      <c r="S480" s="28"/>
    </row>
    <row r="481" spans="12:19">
      <c r="L481" s="28"/>
      <c r="M481" s="28"/>
      <c r="N481" s="28"/>
      <c r="O481" s="28"/>
      <c r="P481" s="28"/>
      <c r="Q481" s="28"/>
      <c r="R481" s="28"/>
      <c r="S481" s="28"/>
    </row>
    <row r="482" spans="12:19">
      <c r="L482" s="28"/>
      <c r="M482" s="28"/>
      <c r="N482" s="28"/>
      <c r="O482" s="28"/>
      <c r="P482" s="28"/>
      <c r="Q482" s="28"/>
      <c r="R482" s="28"/>
      <c r="S482" s="28"/>
    </row>
    <row r="483" spans="12:19">
      <c r="L483" s="28"/>
      <c r="M483" s="28"/>
      <c r="N483" s="28"/>
      <c r="O483" s="28"/>
      <c r="P483" s="28"/>
      <c r="Q483" s="28"/>
      <c r="R483" s="28"/>
      <c r="S483" s="28"/>
    </row>
    <row r="484" spans="12:19">
      <c r="L484" s="28"/>
      <c r="M484" s="28"/>
      <c r="N484" s="28"/>
      <c r="O484" s="28"/>
      <c r="P484" s="28"/>
      <c r="Q484" s="28"/>
      <c r="R484" s="28"/>
      <c r="S484" s="28"/>
    </row>
    <row r="485" spans="12:19">
      <c r="L485" s="28"/>
      <c r="M485" s="28"/>
      <c r="N485" s="28"/>
      <c r="O485" s="28"/>
      <c r="P485" s="28"/>
      <c r="Q485" s="28"/>
      <c r="R485" s="28"/>
      <c r="S485" s="28"/>
    </row>
    <row r="486" spans="12:19">
      <c r="L486" s="28"/>
      <c r="M486" s="28"/>
      <c r="N486" s="28"/>
      <c r="O486" s="28"/>
      <c r="P486" s="28"/>
      <c r="Q486" s="28"/>
      <c r="R486" s="28"/>
      <c r="S486" s="28"/>
    </row>
    <row r="487" spans="12:19">
      <c r="L487" s="28"/>
      <c r="M487" s="28"/>
      <c r="N487" s="28"/>
      <c r="O487" s="28"/>
      <c r="P487" s="28"/>
      <c r="Q487" s="28"/>
      <c r="R487" s="28"/>
      <c r="S487" s="28"/>
    </row>
  </sheetData>
  <sortState ref="A7:AG357">
    <sortCondition ref="A7:A357"/>
  </sortState>
  <conditionalFormatting sqref="F223:F324 I325 B6:B358 F326:F358 F214:F221 F103:F212 F8:F101">
    <cfRule type="cellIs" dxfId="4" priority="1" stopIfTrue="1" operator="equal">
      <formula>1</formula>
    </cfRule>
    <cfRule type="cellIs" dxfId="3" priority="2" stopIfTrue="1" operator="equal">
      <formula>2</formula>
    </cfRule>
    <cfRule type="cellIs" dxfId="2" priority="3" stopIfTrue="1" operator="equal">
      <formula>3</formula>
    </cfRule>
    <cfRule type="cellIs" dxfId="1" priority="4" stopIfTrue="1" operator="equal">
      <formula>4</formula>
    </cfRule>
    <cfRule type="containsText" dxfId="0" priority="5" stopIfTrue="1" operator="containsText" text="5">
      <formula>NOT(ISERROR(SEARCH("5", B6)))</formula>
    </cfRule>
  </conditionalFormatting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1"/>
  <sheetViews>
    <sheetView tabSelected="1" zoomScale="150" zoomScaleNormal="150" zoomScalePageLayoutView="150" workbookViewId="0">
      <selection activeCell="B2" sqref="B2"/>
    </sheetView>
  </sheetViews>
  <sheetFormatPr baseColWidth="10" defaultRowHeight="15" x14ac:dyDescent="0"/>
  <cols>
    <col min="1" max="1" width="142.1640625" customWidth="1"/>
    <col min="2" max="3" width="52" customWidth="1"/>
  </cols>
  <sheetData>
    <row r="1" spans="1:2">
      <c r="A1" s="30"/>
      <c r="B1" t="s">
        <v>780</v>
      </c>
    </row>
    <row r="2" spans="1:2">
      <c r="A2" s="29" t="s">
        <v>724</v>
      </c>
    </row>
    <row r="3" spans="1:2">
      <c r="A3" s="29" t="s">
        <v>725</v>
      </c>
    </row>
    <row r="4" spans="1:2">
      <c r="A4" s="29" t="s">
        <v>726</v>
      </c>
    </row>
    <row r="5" spans="1:2">
      <c r="A5" s="29" t="s">
        <v>727</v>
      </c>
    </row>
    <row r="6" spans="1:2">
      <c r="A6" s="29" t="s">
        <v>728</v>
      </c>
    </row>
    <row r="7" spans="1:2">
      <c r="A7" s="29" t="s">
        <v>729</v>
      </c>
    </row>
    <row r="8" spans="1:2">
      <c r="A8" s="29" t="s">
        <v>730</v>
      </c>
    </row>
    <row r="9" spans="1:2">
      <c r="A9" s="29" t="s">
        <v>731</v>
      </c>
    </row>
    <row r="10" spans="1:2">
      <c r="A10" s="29" t="s">
        <v>752</v>
      </c>
    </row>
    <row r="11" spans="1:2">
      <c r="A11" s="29" t="s">
        <v>753</v>
      </c>
    </row>
    <row r="12" spans="1:2">
      <c r="A12" s="29" t="s">
        <v>754</v>
      </c>
    </row>
    <row r="13" spans="1:2">
      <c r="A13" s="29" t="s">
        <v>755</v>
      </c>
    </row>
    <row r="14" spans="1:2">
      <c r="A14" s="29" t="s">
        <v>756</v>
      </c>
    </row>
    <row r="15" spans="1:2">
      <c r="A15" s="29" t="s">
        <v>757</v>
      </c>
    </row>
    <row r="16" spans="1:2">
      <c r="A16" s="29" t="s">
        <v>758</v>
      </c>
    </row>
    <row r="17" spans="1:1">
      <c r="A17" s="29" t="s">
        <v>771</v>
      </c>
    </row>
    <row r="18" spans="1:1">
      <c r="A18" s="29" t="str">
        <f>'Post-its'!W7</f>
        <v>&lt;concept id="1000" label="Floor - group&amp;#xa;Orphans - post-its which fell on&amp;#xa;the floor, or were unconnected&amp;#xa;by the group.&amp;#xa;1000"/&gt;</v>
      </c>
    </row>
    <row r="19" spans="1:1">
      <c r="A19" t="str">
        <f>IF(OR($A$1="", 'Post-its'!B8=$A$1),'Post-its'!W8,"")</f>
        <v>&lt;concept id="1001" label="Assessment - goal&amp;#xa;Process open-dynamic methodological&amp;#xa;rigour&amp;#xa;1001"/&gt;</v>
      </c>
    </row>
    <row r="20" spans="1:1">
      <c r="A20" t="str">
        <f>IF(OR($A$1="", 'Post-its'!B9=$A$1),'Post-its'!W9,"")</f>
        <v>&lt;concept id="1002" label="Assessment - group&amp;#xa;Design&amp;#xa;1002"/&gt;</v>
      </c>
    </row>
    <row r="21" spans="1:1">
      <c r="A21" t="str">
        <f>IF(OR($A$1="", 'Post-its'!B10=$A$1),'Post-its'!W10,"")</f>
        <v>&lt;concept id="1003" label="Assessment - goal-brainstorm&amp;#xa;Trained creators of the tests&amp;#xa;1003"/&gt;</v>
      </c>
    </row>
    <row r="22" spans="1:1">
      <c r="A22" t="str">
        <f>IF(OR($A$1="", 'Post-its'!B11=$A$1),'Post-its'!W11,"")</f>
        <v>&lt;concept id="1004" label="Assessment - goal-brainstorm&amp;#xa;Broaden / support teachers&amp;apos;&amp;#xa;assessment&amp;#xa;1004"/&gt;</v>
      </c>
    </row>
    <row r="23" spans="1:1">
      <c r="A23" t="str">
        <f>IF(OR($A$1="", 'Post-its'!B12=$A$1),'Post-its'!W12,"")</f>
        <v>&lt;concept id="1005" label="Assessment - goal-brainstorm&amp;#xa;Assessment styles that promote more&amp;#xa;productive classroom activity&amp;#xa;1005"/&gt;</v>
      </c>
    </row>
    <row r="24" spans="1:1">
      <c r="A24" t="str">
        <f>IF(OR($A$1="", 'Post-its'!B13=$A$1),'Post-its'!W13,"")</f>
        <v>&lt;concept id="1006" label="Assessment - goal-brainstorm&amp;#xa;Transparent&amp;#xa;1006"/&gt;</v>
      </c>
    </row>
    <row r="25" spans="1:1">
      <c r="A25" t="str">
        <f>IF(OR($A$1="", 'Post-its'!B14=$A$1),'Post-its'!W14,"")</f>
        <v>&lt;concept id="1007" label="Assessment - goal-brainstorm&amp;#xa;Continously developed&amp;#xa;1007"/&gt;</v>
      </c>
    </row>
    <row r="26" spans="1:1">
      <c r="A26" t="str">
        <f>IF(OR($A$1="", 'Post-its'!B15=$A$1),'Post-its'!W15,"")</f>
        <v>&lt;concept id="1008" label="Assessment - goal-brainstorm&amp;#xa;Allow different groups to create&amp;#xa;them&amp;#xa;1008"/&gt;</v>
      </c>
    </row>
    <row r="27" spans="1:1">
      <c r="A27" t="str">
        <f>IF(OR($A$1="", 'Post-its'!B16=$A$1),'Post-its'!W16,"")</f>
        <v>&lt;concept id="1009" label="Assessment - connection from The creative learning environment&amp;#xa;How to assess collaborative learning?&amp;#xa;1009"/&gt;</v>
      </c>
    </row>
    <row r="28" spans="1:1">
      <c r="A28" t="str">
        <f>IF(OR($A$1="", 'Post-its'!B17=$A$1),'Post-its'!W17,"")</f>
        <v>&lt;concept id="1010" label="Assessment - goal-brainstorm&amp;#xa;More holistic, less reductive assessment&amp;#xa;measures&amp;#xa;1010"/&gt;</v>
      </c>
    </row>
    <row r="29" spans="1:1">
      <c r="A29" t="str">
        <f>IF(OR($A$1="", 'Post-its'!B18=$A$1),'Post-its'!W18,"")</f>
        <v>&lt;concept id="1011" label="Assessment - goal-brainstorm&amp;#xa;Multiple stakeholder input&amp;#xa;1011"/&gt;</v>
      </c>
    </row>
    <row r="30" spans="1:1">
      <c r="A30" t="str">
        <f>IF(OR($A$1="", 'Post-its'!B19=$A$1),'Post-its'!W19,"")</f>
        <v>&lt;concept id="1012" label="Assessment - goal-brainstorm&amp;#xa;Integrative force&amp;#xa;1012"/&gt;</v>
      </c>
    </row>
    <row r="31" spans="1:1">
      <c r="A31" t="str">
        <f>IF(OR($A$1="", 'Post-its'!B20=$A$1),'Post-its'!W20,"")</f>
        <v>&lt;concept id="1013" label="Assessment - goal-brainstorm&amp;#xa;Appreciate qualitative aspects&amp;#xa;1013"/&gt;</v>
      </c>
    </row>
    <row r="32" spans="1:1">
      <c r="A32" t="str">
        <f>IF(OR($A$1="", 'Post-its'!B21=$A$1),'Post-its'!W21,"")</f>
        <v>&lt;concept id="1014" label="Assessment - goal-brainstorm&amp;#xa;Negotiable&amp;#xa;1014"/&gt;</v>
      </c>
    </row>
    <row r="33" spans="1:1">
      <c r="A33" t="str">
        <f>IF(OR($A$1="", 'Post-its'!B22=$A$1),'Post-its'!W22,"")</f>
        <v>&lt;concept id="1015" label="Assessment - connection from Learning to be a changemaker&amp;#xa;Pedagogies: negotiated learning&amp;#xa;1015"/&gt;</v>
      </c>
    </row>
    <row r="34" spans="1:1">
      <c r="A34" t="str">
        <f>IF(OR($A$1="", 'Post-its'!B23=$A$1),'Post-its'!W23,"")</f>
        <v>&lt;concept id="1016" label="Assessment - group&amp;#xa;Ownership&amp;#xa;1016"/&gt;</v>
      </c>
    </row>
    <row r="35" spans="1:1">
      <c r="A35" t="str">
        <f>IF(OR($A$1="", 'Post-its'!B24=$A$1),'Post-its'!W24,"")</f>
        <v>&lt;concept id="1017" label="Assessment - goal-brainstorm&amp;#xa;Authentic&amp;#xa;1017"/&gt;</v>
      </c>
    </row>
    <row r="36" spans="1:1">
      <c r="A36" t="str">
        <f>IF(OR($A$1="", 'Post-its'!B25=$A$1),'Post-its'!W25,"")</f>
        <v>&lt;concept id="1018" label="Assessment - goal-brainstorm&amp;#xa;Improve self-assessment&amp;#xa;1018"/&gt;</v>
      </c>
    </row>
    <row r="37" spans="1:1">
      <c r="A37" t="str">
        <f>IF(OR($A$1="", 'Post-its'!B26=$A$1),'Post-its'!W26,"")</f>
        <v>&lt;concept id="1019" label="Assessment - goal-brainstorm&amp;#xa;Define e-portfolios&amp;#xa;1019"/&gt;</v>
      </c>
    </row>
    <row r="38" spans="1:1">
      <c r="A38" t="str">
        <f>IF(OR($A$1="", 'Post-its'!B27=$A$1),'Post-its'!W27,"")</f>
        <v>&lt;concept id="1020" label="Assessment - goal-brainstorm&amp;#xa;Progression&amp;#xa;1020"/&gt;</v>
      </c>
    </row>
    <row r="39" spans="1:1">
      <c r="A39" t="str">
        <f>IF(OR($A$1="", 'Post-its'!B28=$A$1),'Post-its'!W28,"")</f>
        <v>&lt;concept id="1021" label="Assessment - goal-brainstorm&amp;#xa;Transparent assessment procedure&amp;#xa;that learners can do for themselves&amp;#xa;- less mysterious&amp;#xa;1021"/&gt;</v>
      </c>
    </row>
    <row r="40" spans="1:1">
      <c r="A40" t="str">
        <f>IF(OR($A$1="", 'Post-its'!B29=$A$1),'Post-its'!W29,"")</f>
        <v>&lt;concept id="1022" label="Assessment - goal-brainstorm&amp;#xa;Personalisation&amp;#xa;1022"/&gt;</v>
      </c>
    </row>
    <row r="41" spans="1:1">
      <c r="A41" t="str">
        <f>IF(OR($A$1="", 'Post-its'!B30=$A$1),'Post-its'!W30,"")</f>
        <v>&lt;concept id="1023" label="Assessment - group&amp;#xa;Implementation&amp;#xa;1023"/&gt;</v>
      </c>
    </row>
    <row r="42" spans="1:1">
      <c r="A42" t="str">
        <f>IF(OR($A$1="", 'Post-its'!B31=$A$1),'Post-its'!W31,"")</f>
        <v>&lt;concept id="1024" label="Assessment - goal-brainstorm&amp;#xa;Assessment as an incidental rather&amp;#xa;than a dominating classroom activity&amp;#xa;1024"/&gt;</v>
      </c>
    </row>
    <row r="43" spans="1:1">
      <c r="A43" t="str">
        <f>IF(OR($A$1="", 'Post-its'!B32=$A$1),'Post-its'!W32,"")</f>
        <v>&lt;concept id="1025" label="Assessment - goal-brainstorm&amp;#xa;Immediacy of feedback&amp;#xa;1025"/&gt;</v>
      </c>
    </row>
    <row r="44" spans="1:1">
      <c r="A44" t="str">
        <f>IF(OR($A$1="", 'Post-its'!B33=$A$1),'Post-its'!W33,"")</f>
        <v>&lt;concept id="1026" label="Assessment - goal-brainstorm&amp;#xa;Capture long-term learning&amp;#xa;1026"/&gt;</v>
      </c>
    </row>
    <row r="45" spans="1:1">
      <c r="A45" t="str">
        <f>IF(OR($A$1="", 'Post-its'!B34=$A$1),'Post-its'!W34,"")</f>
        <v>&lt;concept id="1027" label="Assessment - goal-brainstorm&amp;#xa;Forms of assessment that describe&amp;#xa;achievement rather than rank learners&amp;#xa;1027"/&gt;</v>
      </c>
    </row>
    <row r="46" spans="1:1">
      <c r="A46" t="str">
        <f>IF(OR($A$1="", 'Post-its'!B35=$A$1),'Post-its'!W35,"")</f>
        <v>&lt;concept id="1028" label="Assessment - goal-brainstorm&amp;#xa;Assigned values&amp;#xa;1028"/&gt;</v>
      </c>
    </row>
    <row r="47" spans="1:1">
      <c r="A47" t="str">
        <f>IF(OR($A$1="", 'Post-its'!B36=$A$1),'Post-its'!W36,"")</f>
        <v>&lt;concept id="1029" label="Assessment - goal-brainstorm&amp;#xa;Globally recognised results&amp;#xa;1029"/&gt;</v>
      </c>
    </row>
    <row r="48" spans="1:1">
      <c r="A48" t="str">
        <f>IF(OR($A$1="", 'Post-its'!B37=$A$1),'Post-its'!W37,"")</f>
        <v>&lt;concept id="1030" label="Assessment - goal-brainstorm&amp;#xa;Decide on the basic level limit&amp;#xa;1030"/&gt;</v>
      </c>
    </row>
    <row r="49" spans="1:1">
      <c r="A49" t="str">
        <f>IF(OR($A$1="", 'Post-its'!B38=$A$1),'Post-its'!W38,"")</f>
        <v>&lt;concept id="1031" label="Assessment - goal-brainstorm&amp;#xa;Appraisal transparency - what does&amp;#xa;this all mean?&amp;#xa;1031"/&gt;</v>
      </c>
    </row>
    <row r="50" spans="1:1">
      <c r="A50" t="str">
        <f>IF(OR($A$1="", 'Post-its'!B39=$A$1),'Post-its'!W39,"")</f>
        <v>&lt;concept id="1032" label="Assessment - goal-brainstorm&amp;#xa;Specified and differentiated areas&amp;#xa;1032"/&gt;</v>
      </c>
    </row>
    <row r="51" spans="1:1">
      <c r="A51" t="str">
        <f>IF(OR($A$1="", 'Post-its'!B40=$A$1),'Post-its'!W40,"")</f>
        <v>&lt;concept id="1033" label="Assessment - goal-brainstorm&amp;#xa;Society Perspective&amp;#xa;1033"/&gt;</v>
      </c>
    </row>
    <row r="52" spans="1:1">
      <c r="A52" t="str">
        <f>IF(OR($A$1="", 'Post-its'!B41=$A$1),'Post-its'!W41,"")</f>
        <v>&lt;concept id="1034" label="Assessment - goal-brainstorm&amp;#xa;Create feedback online&amp;#xa;1034"/&gt;</v>
      </c>
    </row>
    <row r="53" spans="1:1">
      <c r="A53" t="str">
        <f>IF(OR($A$1="", 'Post-its'!B42=$A$1),'Post-its'!W42,"")</f>
        <v>&lt;concept id="1035" label="Assessment - connection from The creative learning environment&amp;#xa;Social collaborative networks enable&amp;#xa;/ support peer feedback and&amp;#xa;assessment&amp;#xa;1035"/&gt;</v>
      </c>
    </row>
    <row r="54" spans="1:1">
      <c r="A54" t="str">
        <f>IF(OR($A$1="", 'Post-its'!B43=$A$1),'Post-its'!W43,"")</f>
        <v>&lt;concept id="1036" label="Assessment - goal-brainstorm&amp;#xa;Supportive appraisal&amp;#xa;1036"/&gt;</v>
      </c>
    </row>
    <row r="55" spans="1:1">
      <c r="A55" t="str">
        <f>IF(OR($A$1="", 'Post-its'!B44=$A$1),'Post-its'!W44,"")</f>
        <v>&lt;concept id="1037" label="Assessment - goal-brainstorm&amp;#xa;Keep appraisal human&amp;#xa;1037"/&gt;</v>
      </c>
    </row>
    <row r="56" spans="1:1">
      <c r="A56" t="str">
        <f>IF(OR($A$1="", 'Post-its'!B45=$A$1),'Post-its'!W45,"")</f>
        <v>&lt;concept id="1038" label="Assessment - goal-brainstorm&amp;#xa;Keep privacy! No &amp;quot;abuse&amp;quot;&amp;#xa;1038"/&gt;</v>
      </c>
    </row>
    <row r="57" spans="1:1">
      <c r="A57" t="str">
        <f>IF(OR($A$1="", 'Post-its'!B46=$A$1),'Post-its'!W46,"")</f>
        <v>&lt;concept id="1039" label="Assessment - goal-brainstorm&amp;#xa;Assessment as information not punisher&amp;#xa;1039"/&gt;</v>
      </c>
    </row>
    <row r="58" spans="1:1">
      <c r="A58" t="str">
        <f>IF(OR($A$1="", 'Post-its'!B47=$A$1),'Post-its'!W47,"")</f>
        <v>&lt;concept id="1040" label="Assessment - connection from The creative learning environment&amp;#xa;How to assess the application of&amp;#xa;creative skills&amp;#xa;1040"/&gt;</v>
      </c>
    </row>
    <row r="59" spans="1:1">
      <c r="A59" t="str">
        <f>IF(OR($A$1="", 'Post-its'!B48=$A$1),'Post-its'!W48,"")</f>
        <v>&lt;concept id="1041" label="Assessment - goal-brainstorm&amp;#xa;Forms of assessment that are less&amp;#xa;easily abused/misused by authorities&amp;#xa;1041"/&gt;</v>
      </c>
    </row>
    <row r="60" spans="1:1">
      <c r="A60" t="str">
        <f>IF(OR($A$1="", 'Post-its'!B49=$A$1),'Post-its'!W49,"")</f>
        <v>&lt;concept id="1042" label="Assessment - goal&amp;#xa;Balance tension between rigour and&amp;#xa;openness &amp;amp; innovation&amp;#xa;1042"/&gt;</v>
      </c>
    </row>
    <row r="61" spans="1:1">
      <c r="A61" t="str">
        <f>IF(OR($A$1="", 'Post-its'!B50=$A$1),'Post-its'!W50,"")</f>
        <v>&lt;concept id="1043" label="Assessment - connection from The adaptive school&amp;#xa;Purposeful education, qualifications&amp;#xa;defined also by stakeholders&amp;#xa;1043"/&gt;</v>
      </c>
    </row>
    <row r="62" spans="1:1">
      <c r="A62" t="str">
        <f>IF(OR($A$1="", 'Post-its'!B51=$A$1),'Post-its'!W51,"")</f>
        <v>&lt;concept id="1044" label="Assessment - goal&amp;#xa;Outcome should be richer more multi-formed&amp;#xa;1044"/&gt;</v>
      </c>
    </row>
    <row r="63" spans="1:1">
      <c r="A63" t="str">
        <f>IF(OR($A$1="", 'Post-its'!B52=$A$1),'Post-its'!W52,"")</f>
        <v>&lt;concept id="1045" label="Assessment - goal&amp;#xa;Future assessment should be predominantly&amp;#xa;owned by the learner&amp;#xa;1045"/&gt;</v>
      </c>
    </row>
    <row r="64" spans="1:1">
      <c r="A64" t="str">
        <f>IF(OR($A$1="", 'Post-its'!B53=$A$1),'Post-its'!W53,"")</f>
        <v>&lt;concept id="1046" label="Assessment - connection from The adaptive school&amp;#xa;Critical action research as an alternative&amp;#xa;form of quality evaluation&amp;#xa;1046"/&gt;</v>
      </c>
    </row>
    <row r="65" spans="1:1">
      <c r="A65" t="str">
        <f>IF(OR($A$1="", 'Post-its'!B54=$A$1),'Post-its'!W54,"")</f>
        <v>&lt;concept id="1047" label="Assessment - goal&amp;#xa;Accountability towards society beneficial&amp;#xa;to learners useful&amp;#xa;1047"/&gt;</v>
      </c>
    </row>
    <row r="66" spans="1:1">
      <c r="A66" t="str">
        <f>IF(OR($A$1="", 'Post-its'!B55=$A$1),'Post-its'!W55,"")</f>
        <v>&lt;concept id="1048" label="Assessment - connection from The adaptive school&amp;#xa;Embed school in the community&amp;#xa;1048"/&gt;</v>
      </c>
    </row>
    <row r="67" spans="1:1">
      <c r="A67" t="str">
        <f>IF(OR($A$1="", 'Post-its'!B56=$A$1),'Post-its'!W56,"")</f>
        <v>&lt;concept id="1049" label="Assessment - goal&amp;#xa;Creating social awareness &amp;amp;&amp;#xa;positive attitude&amp;#xa;1049"/&gt;</v>
      </c>
    </row>
    <row r="68" spans="1:1">
      <c r="A68" t="str">
        <f>IF(OR($A$1="", 'Post-its'!B57=$A$1),'Post-its'!W57,"")</f>
        <v>&lt;concept id="1050" label="Assessment - connection from Stakeholder Engagement&amp;#xa;G5&amp;#xa;1050"/&gt;</v>
      </c>
    </row>
    <row r="69" spans="1:1">
      <c r="A69" t="str">
        <f>IF(OR($A$1="", 'Post-its'!B58=$A$1),'Post-its'!W58,"")</f>
        <v>&lt;concept id="1051" label="Assessment - solution&amp;#xa;Evidenced-centred assessment design&amp;#xa;1051"/&gt;</v>
      </c>
    </row>
    <row r="70" spans="1:1">
      <c r="A70" t="str">
        <f>IF(OR($A$1="", 'Post-its'!B59=$A$1),'Post-its'!W59,"")</f>
        <v>&lt;concept id="1052" label="Assessment - solution&amp;#xa;Portfolios&amp;#xa;1052"/&gt;</v>
      </c>
    </row>
    <row r="71" spans="1:1">
      <c r="A71" t="str">
        <f>IF(OR($A$1="", 'Post-its'!B60=$A$1),'Post-its'!W60,"")</f>
        <v>&lt;concept id="1053" label="Assessment - connection from The adaptive school&amp;#xa;eportfolio is a reflective tool&amp;#xa;for critical action research&amp;#xa;1053"/&gt;</v>
      </c>
    </row>
    <row r="72" spans="1:1">
      <c r="A72" t="str">
        <f>IF(OR($A$1="", 'Post-its'!B61=$A$1),'Post-its'!W61,"")</f>
        <v>&lt;concept id="1054" label="Assessment - connection from Stakeholder Engagement&amp;#xa;Solution 2 Portfolio&amp;#xa;1054"/&gt;</v>
      </c>
    </row>
    <row r="73" spans="1:1">
      <c r="A73" t="str">
        <f>IF(OR($A$1="", 'Post-its'!B62=$A$1),'Post-its'!W62,"")</f>
        <v>&lt;concept id="1055" label="Assessment - connection from Stakeholder Engagement&amp;#xa;Think of our solution 2 too!&amp;#xa;1055"/&gt;</v>
      </c>
    </row>
    <row r="74" spans="1:1">
      <c r="A74" t="str">
        <f>IF(OR($A$1="", 'Post-its'!B63=$A$1),'Post-its'!W63,"")</f>
        <v>&lt;concept id="1056" label="Assessment - solution&amp;#xa;Assessment centres - rich data -&amp;#xa;assess complex tasks&amp;#xa;1056"/&gt;</v>
      </c>
    </row>
    <row r="75" spans="1:1">
      <c r="A75" t="str">
        <f>IF(OR($A$1="", 'Post-its'!B64=$A$1),'Post-its'!W64,"")</f>
        <v>&lt;concept id="1057" label="Assessment - connection from The creative learning environment&amp;#xa;Links to our solution / technology&amp;#xa;on assessing collaborative /&amp;#xa;creative activities and outcomes&amp;#xa;1057"/&gt;</v>
      </c>
    </row>
    <row r="76" spans="1:1">
      <c r="A76" t="str">
        <f>IF(OR($A$1="", 'Post-its'!B65=$A$1),'Post-its'!W65,"")</f>
        <v>&lt;concept id="1058" label="Assessment - connection from The adaptive school&amp;#xa;Like our S6&amp;#xa;1058"/&gt;</v>
      </c>
    </row>
    <row r="77" spans="1:1">
      <c r="A77" t="str">
        <f>IF(OR($A$1="", 'Post-its'!B66=$A$1),'Post-its'!W66,"")</f>
        <v>&lt;concept id="1059" label="Assessment - solution&amp;#xa;Open learner models&amp;#xa;1059"/&gt;</v>
      </c>
    </row>
    <row r="78" spans="1:1">
      <c r="A78" t="str">
        <f>IF(OR($A$1="", 'Post-its'!B67=$A$1),'Post-its'!W67,"")</f>
        <v>&lt;concept id="1060" label="Assessment - connection from Stakeholder Engagement&amp;#xa;G1 (Active student participation&amp;#xa;with growing responsibility for&amp;#xa;learning)&amp;#xa;1060"/&gt;</v>
      </c>
    </row>
    <row r="79" spans="1:1">
      <c r="A79" t="str">
        <f>IF(OR($A$1="", 'Post-its'!B68=$A$1),'Post-its'!W68,"")</f>
        <v>&lt;concept id="1061" label="Assessment - connection from The adaptive school&amp;#xa;Like our S4&amp;#xa;1061"/&gt;</v>
      </c>
    </row>
    <row r="80" spans="1:1">
      <c r="A80" t="str">
        <f>IF(OR($A$1="", 'Post-its'!B69=$A$1),'Post-its'!W69,"")</f>
        <v>&lt;concept id="1062" label="Assessment - solution&amp;#xa;Data provenance management&amp;#xa;1062"/&gt;</v>
      </c>
    </row>
    <row r="81" spans="1:1">
      <c r="A81" t="str">
        <f>IF(OR($A$1="", 'Post-its'!B70=$A$1),'Post-its'!W70,"")</f>
        <v>&lt;concept id="1063" label="Assessment - solution&amp;#xa;Parent training&amp;#xa;1063"/&gt;</v>
      </c>
    </row>
    <row r="82" spans="1:1">
      <c r="A82" t="str">
        <f>IF(OR($A$1="", 'Post-its'!B71=$A$1),'Post-its'!W71,"")</f>
        <v>&lt;concept id="1064" label="Assessment - solution&amp;#xa;Learner training&amp;#xa;1064"/&gt;</v>
      </c>
    </row>
    <row r="83" spans="1:1">
      <c r="A83" t="str">
        <f>IF(OR($A$1="", 'Post-its'!B72=$A$1),'Post-its'!W72,"")</f>
        <v>&lt;concept id="1065" label="Assessment - connection from Stakeholder Engagement&amp;#xa;G1 (Active student participation&amp;#xa;with growing responsibility for&amp;#xa;learning)&amp;#xa;1065"/&gt;</v>
      </c>
    </row>
    <row r="84" spans="1:1">
      <c r="A84" t="str">
        <f>IF(OR($A$1="", 'Post-its'!B73=$A$1),'Post-its'!W73,"")</f>
        <v>&lt;concept id="1066" label="Assessment - solution&amp;#xa;Teacher training&amp;#xa;1066"/&gt;</v>
      </c>
    </row>
    <row r="85" spans="1:1">
      <c r="A85" t="str">
        <f>IF(OR($A$1="", 'Post-its'!B74=$A$1),'Post-its'!W74,"")</f>
        <v>&lt;concept id="1067" label="Assessment - connection from Learning to be a changemaker&amp;#xa;New pedagogies teacher training&amp;#xa;1067"/&gt;</v>
      </c>
    </row>
    <row r="86" spans="1:1">
      <c r="A86" t="str">
        <f>IF(OR($A$1="", 'Post-its'!B75=$A$1),'Post-its'!W75,"")</f>
        <v>&lt;concept id="1068" label="Assessment - technology&amp;#xa;Teachers / parents communities&amp;#xa;1068"/&gt;</v>
      </c>
    </row>
    <row r="87" spans="1:1">
      <c r="A87" t="str">
        <f>IF(OR($A$1="", 'Post-its'!B76=$A$1),'Post-its'!W76,"")</f>
        <v>&lt;concept id="1069" label="Assessment - technology&amp;#xa;Online mobile courses&amp;#xa;1069"/&gt;</v>
      </c>
    </row>
    <row r="88" spans="1:1">
      <c r="A88" t="str">
        <f>IF(OR($A$1="", 'Post-its'!B77=$A$1),'Post-its'!W77,"")</f>
        <v>&lt;concept id="1070" label="Assessment - technology&amp;#xa;Software with progress reports&amp;#xa;1070"/&gt;</v>
      </c>
    </row>
    <row r="89" spans="1:1">
      <c r="A89" t="str">
        <f>IF(OR($A$1="", 'Post-its'!B78=$A$1),'Post-its'!W78,"")</f>
        <v>&lt;concept id="1071" label="Assessment - technology&amp;#xa;Virtual environments communities&amp;#xa;*readiness of the use subjects&amp;#xa;1071"/&gt;</v>
      </c>
    </row>
    <row r="90" spans="1:1">
      <c r="A90" t="str">
        <f>IF(OR($A$1="", 'Post-its'!B79=$A$1),'Post-its'!W79,"")</f>
        <v>&lt;concept id="1072" label="Assessment - connection from The creative learning environment&amp;#xa;We need V.E. &amp;amp; games with room&amp;#xa;for creativity&amp;#xa;1072"/&gt;</v>
      </c>
    </row>
    <row r="91" spans="1:1">
      <c r="A91" t="str">
        <f>IF(OR($A$1="", 'Post-its'!B80=$A$1),'Post-its'!W80,"")</f>
        <v>&lt;concept id="1073" label="Assessment - technology&amp;#xa;Assessment portfolio&amp;#xa;1073"/&gt;</v>
      </c>
    </row>
    <row r="92" spans="1:1">
      <c r="A92" t="str">
        <f>IF(OR($A$1="", 'Post-its'!B81=$A$1),'Post-its'!W81,"")</f>
        <v>&lt;concept id="1074" label="Assessment - technology&amp;#xa;Learning analytics&amp;#xa;1074"/&gt;</v>
      </c>
    </row>
    <row r="93" spans="1:1">
      <c r="A93" t="str">
        <f>IF(OR($A$1="", 'Post-its'!B82=$A$1),'Post-its'!W82,"")</f>
        <v>&lt;concept id="1075" label="Assessment - connection from The creative learning environment&amp;#xa;We have L.A. as well common need&amp;#xa;1075"/&gt;</v>
      </c>
    </row>
    <row r="94" spans="1:1">
      <c r="A94" t="str">
        <f>IF(OR($A$1="", 'Post-its'!B83=$A$1),'Post-its'!W83,"")</f>
        <v>&lt;concept id="1076" label="Assessment - technology&amp;#xa;Game-based assessment&amp;#xa;1076"/&gt;</v>
      </c>
    </row>
    <row r="95" spans="1:1">
      <c r="A95" t="str">
        <f>IF(OR($A$1="", 'Post-its'!B84=$A$1),'Post-its'!W84,"")</f>
        <v>&lt;concept id="1077" label="Assessment - technology&amp;#xa;Classroom simulators&amp;#xa;1077"/&gt;</v>
      </c>
    </row>
    <row r="96" spans="1:1">
      <c r="A96" t="str">
        <f>IF(OR($A$1="", 'Post-its'!B85=$A$1),'Post-its'!W85,"")</f>
        <v>&lt;concept id="1078" label="Assessment - technology&amp;#xa;Augmented reality combining info&amp;#xa;about students (whether they did&amp;#xa;homework before, absent)&amp;#xa;1078"/&gt;</v>
      </c>
    </row>
    <row r="97" spans="1:1">
      <c r="A97" t="str">
        <f>IF(OR($A$1="", 'Post-its'!B86=$A$1),'Post-its'!W86,"")</f>
        <v>&lt;concept id="1079" label="Assessment - technology&amp;#xa;Augmented reality for the physical&amp;#xa;aspects (bio signals)&amp;#xa;1079"/&gt;</v>
      </c>
    </row>
    <row r="98" spans="1:1">
      <c r="A98" t="str">
        <f>IF(OR($A$1="", 'Post-its'!B87=$A$1),'Post-its'!W87,"")</f>
        <v>&lt;concept id="1080" label="Assessment - solution&amp;#xa;24/7 &amp;quot;real time&amp;quot; data&amp;#xa;1080"/&gt;</v>
      </c>
    </row>
    <row r="99" spans="1:1">
      <c r="A99" t="str">
        <f>IF(OR($A$1="", 'Post-its'!B88=$A$1),'Post-its'!W88,"")</f>
        <v>&lt;concept id="1081" label="Assessment - other-resource&amp;#xa;Classroom lessons for students (on&amp;#xa;assessment)&amp;#xa;1081"/&gt;</v>
      </c>
    </row>
    <row r="100" spans="1:1">
      <c r="A100" t="str">
        <f>IF(OR($A$1="", 'Post-its'!B89=$A$1),'Post-its'!W89,"")</f>
        <v>&lt;concept id="1082" label="Assessment - other-resource&amp;#xa;F2F meetings&amp;#xa;1082"/&gt;</v>
      </c>
    </row>
    <row r="101" spans="1:1">
      <c r="A101" t="str">
        <f>IF(OR($A$1="", 'Post-its'!B90=$A$1),'Post-its'!W90,"")</f>
        <v>&lt;concept id="1083" label="Assessment - other-resource&amp;#xa;Time resource - &amp;gt; Policy makers&amp;#xa;1083"/&gt;</v>
      </c>
    </row>
    <row r="102" spans="1:1">
      <c r="A102" t="str">
        <f>IF(OR($A$1="", 'Post-its'!B91=$A$1),'Post-its'!W91,"")</f>
        <v>&lt;concept id="1084" label="Assessment - connection from Learning to be a changemaker&amp;#xa;This connects to T3 &amp;quot;influence&amp;#xa;policy makers&amp;quot;&amp;#xa;1084"/&gt;</v>
      </c>
    </row>
    <row r="103" spans="1:1">
      <c r="A103" t="str">
        <f>IF(OR($A$1="", 'Post-its'!B92=$A$1),'Post-its'!W92,"")</f>
        <v>&lt;concept id="1085" label="Assessment - other-resource&amp;#xa;Legal / ethical framework&amp;#xa;1085"/&gt;</v>
      </c>
    </row>
    <row r="104" spans="1:1">
      <c r="A104" t="str">
        <f>IF(OR($A$1="", 'Post-its'!B93=$A$1),'Post-its'!W93,"")</f>
        <v>&lt;concept id="1086" label="Assessment - other-resource&amp;#xa;Methodology for classroom simulation&amp;#xa;1086"/&gt;</v>
      </c>
    </row>
    <row r="105" spans="1:1">
      <c r="A105" t="str">
        <f>IF(OR($A$1="", 'Post-its'!B94=$A$1),'Post-its'!W94,"")</f>
        <v>&lt;concept id="1087" label="Assessment - connection from The adaptive school&amp;#xa;Included in our S6&amp;#xa;1087"/&gt;</v>
      </c>
    </row>
    <row r="106" spans="1:1">
      <c r="A106" t="str">
        <f>IF(OR($A$1="", 'Post-its'!B95=$A$1),'Post-its'!W95,"")</f>
        <v>&lt;concept id="1088" label="Stakeholder Engagement - group&amp;#xa;Student&amp;#xa;1088"/&gt;</v>
      </c>
    </row>
    <row r="107" spans="1:1">
      <c r="A107" t="str">
        <f>IF(OR($A$1="", 'Post-its'!B96=$A$1),'Post-its'!W96,"")</f>
        <v>&lt;concept id="1089" label="Stakeholder Engagement - goal-brainstorm&amp;#xa;Students&amp;apos; wishes&amp;#xa;1089"/&gt;</v>
      </c>
    </row>
    <row r="108" spans="1:1">
      <c r="A108" t="str">
        <f>IF(OR($A$1="", 'Post-its'!B97=$A$1),'Post-its'!W97,"")</f>
        <v>&lt;concept id="1090" label="Stakeholder Engagement - goal-brainstorm&amp;#xa;increased students&amp;apos; knowledge&amp;#xa;of curriculum alternatives&amp;#xa;1090"/&gt;</v>
      </c>
    </row>
    <row r="109" spans="1:1">
      <c r="A109" t="str">
        <f>IF(OR($A$1="", 'Post-its'!B98=$A$1),'Post-its'!W98,"")</f>
        <v>&lt;concept id="1091" label="Stakeholder Engagement - goal-brainstorm&amp;#xa;Make readable what children have&amp;#xa;to learn&amp;#xa;1091"/&gt;</v>
      </c>
    </row>
    <row r="110" spans="1:1">
      <c r="A110" t="str">
        <f>IF(OR($A$1="", 'Post-its'!B99=$A$1),'Post-its'!W99,"")</f>
        <v>&lt;concept id="1092" label="Stakeholder Engagement - goal-brainstorm&amp;#xa;Curriculum challenged by teachers&amp;#xa;1092"/&gt;</v>
      </c>
    </row>
    <row r="111" spans="1:1">
      <c r="A111" t="str">
        <f>IF(OR($A$1="", 'Post-its'!B100=$A$1),'Post-its'!W100,"")</f>
        <v>&lt;concept id="1093" label="Stakeholder Engagement - goal-brainstorm&amp;#xa;Empower learners to set their own&amp;#xa;curriculum&amp;#xa;1093"/&gt;</v>
      </c>
    </row>
    <row r="112" spans="1:1">
      <c r="A112" t="str">
        <f>IF(OR($A$1="", 'Post-its'!B101=$A$1),'Post-its'!W101,"")</f>
        <v>&lt;concept id="1094" label="Stakeholder Engagement - goal-brainstorm&amp;#xa;Arrange conditions of education&amp;#xa;for different types of&amp;#xa;1094"/&gt;</v>
      </c>
    </row>
    <row r="113" spans="1:1">
      <c r="A113" t="str">
        <f>IF(OR($A$1="", 'Post-its'!B102=$A$1),'Post-its'!W102,"")</f>
        <v>&lt;concept id="1095" label="Stakeholder Engagement - goal&amp;#xa;1. Active student participation&amp;#xa;with growing responsibility for&amp;#xa;learning&amp;#xa;1095"/&gt;</v>
      </c>
    </row>
    <row r="114" spans="1:1">
      <c r="A114" t="str">
        <f>IF(OR($A$1="", 'Post-its'!B103=$A$1),'Post-its'!W103,"")</f>
        <v>&lt;concept id="1096" label="Stakeholder Engagement - connection from The creative learning environment&amp;#xa;Links to social network solution&amp;#xa;1096"/&gt;</v>
      </c>
    </row>
    <row r="115" spans="1:1">
      <c r="A115" t="str">
        <f>IF(OR($A$1="", 'Post-its'!B104=$A$1),'Post-its'!W104,"")</f>
        <v>&lt;concept id="1097" label="Stakeholder Engagement - connection from The adaptive school&amp;#xa;Students active and reflective&amp;#xa;1097"/&gt;</v>
      </c>
    </row>
    <row r="116" spans="1:1">
      <c r="A116" t="str">
        <f>IF(OR($A$1="", 'Post-its'!B105=$A$1),'Post-its'!W105,"")</f>
        <v>&lt;concept id="1098" label="Stakeholder Engagement - connection from Assessment&amp;#xa;Self awareness in assessment  /&amp;#xa;learners&amp;apos; ownership of assessment&amp;#xa;1098"/&gt;</v>
      </c>
    </row>
    <row r="117" spans="1:1">
      <c r="A117" t="str">
        <f>IF(OR($A$1="", 'Post-its'!B106=$A$1),'Post-its'!W106,"")</f>
        <v>&lt;concept id="1099" label="Stakeholder Engagement - connection from The adaptive school&amp;#xa;School vision and mission&amp;#xa;1099"/&gt;</v>
      </c>
    </row>
    <row r="118" spans="1:1">
      <c r="A118" t="str">
        <f>IF(OR($A$1="", 'Post-its'!B107=$A$1),'Post-its'!W107,"")</f>
        <v>&lt;concept id="1100" label="Stakeholder Engagement - goal&amp;#xa;2. Active responsible creative teachers&amp;#xa;with wider perspective&amp;#xa;1100"/&gt;</v>
      </c>
    </row>
    <row r="119" spans="1:1">
      <c r="A119" t="str">
        <f>IF(OR($A$1="", 'Post-its'!B108=$A$1),'Post-its'!W108,"")</f>
        <v>&lt;concept id="1101" label="Stakeholder Engagement - connection from Assessment&amp;#xa;Wider areas of assessment not just&amp;#xa;numbered results of test&amp;#xa;1101"/&gt;</v>
      </c>
    </row>
    <row r="120" spans="1:1">
      <c r="A120" t="str">
        <f>IF(OR($A$1="", 'Post-its'!B109=$A$1),'Post-its'!W109,"")</f>
        <v>&lt;concept id="1102" label="Stakeholder Engagement - connection from The adaptive school&amp;#xa;Teachers&amp;apos; networks&amp;#xa;1102"/&gt;</v>
      </c>
    </row>
    <row r="121" spans="1:1">
      <c r="A121" t="str">
        <f>IF(OR($A$1="", 'Post-its'!B110=$A$1),'Post-its'!W110,"")</f>
        <v>&lt;concept id="1103" label="Stakeholder Engagement - connection from The adaptive school&amp;#xa;Teachers as part of creative environment&amp;#xa;1103"/&gt;</v>
      </c>
    </row>
    <row r="122" spans="1:1">
      <c r="A122" t="str">
        <f>IF(OR($A$1="", 'Post-its'!B111=$A$1),'Post-its'!W111,"")</f>
        <v>&lt;concept id="1104" label="Stakeholder Engagement - connection from Learning to be a changemaker&amp;#xa;Related to theme 3 goal 3 (new pedagogies)&amp;#xa;1104"/&gt;</v>
      </c>
    </row>
    <row r="123" spans="1:1">
      <c r="A123" t="str">
        <f>IF(OR($A$1="", 'Post-its'!B112=$A$1),'Post-its'!W112,"")</f>
        <v>&lt;concept id="1105" label="Stakeholder Engagement - group&amp;#xa;Design&amp;#xa;1105"/&gt;</v>
      </c>
    </row>
    <row r="124" spans="1:1">
      <c r="A124" t="str">
        <f>IF(OR($A$1="", 'Post-its'!B113=$A$1),'Post-its'!W113,"")</f>
        <v>&lt;concept id="1106" label="Stakeholder Engagement - goal-brainstorm&amp;#xa;Design new curriculum for higher&amp;#xa;education -&amp;gt; me + professors&amp;#xa;+ students + enterprises&amp;#xa;1106"/&gt;</v>
      </c>
    </row>
    <row r="125" spans="1:1">
      <c r="A125" t="str">
        <f>IF(OR($A$1="", 'Post-its'!B114=$A$1),'Post-its'!W114,"")</f>
        <v>&lt;concept id="1107" label="Stakeholder Engagement - goal-brainstorm&amp;#xa;How do we design for &amp;quot;community&amp;#xa;as curriculum&amp;quot;&amp;#xa;1107"/&gt;</v>
      </c>
    </row>
    <row r="126" spans="1:1">
      <c r="A126" t="str">
        <f>IF(OR($A$1="", 'Post-its'!B115=$A$1),'Post-its'!W115,"")</f>
        <v>&lt;concept id="1108" label="Stakeholder Engagement - goal-brainstorm&amp;#xa;Design strategies and tools to cater&amp;#xa;for rapid changes in society&amp;#xa;1108"/&gt;</v>
      </c>
    </row>
    <row r="127" spans="1:1">
      <c r="A127" t="str">
        <f>IF(OR($A$1="", 'Post-its'!B116=$A$1),'Post-its'!W116,"")</f>
        <v>&lt;concept id="1109" label="Stakeholder Engagement - goal-brainstorm&amp;#xa;To arrange conditions and strategies&amp;#xa;to integrate formal and informal&amp;#xa;learning&amp;#xa;1109"/&gt;</v>
      </c>
    </row>
    <row r="128" spans="1:1">
      <c r="A128" t="str">
        <f>IF(OR($A$1="", 'Post-its'!B117=$A$1),'Post-its'!W117,"")</f>
        <v>&lt;concept id="1110" label="Stakeholder Engagement - goal-brainstorm&amp;#xa;Redesign primary school curricula&amp;#xa;(international) -&amp;gt; ministries,&amp;#xa;schools, parents&amp;#xa;1110"/&gt;</v>
      </c>
    </row>
    <row r="129" spans="1:1">
      <c r="A129" t="str">
        <f>IF(OR($A$1="", 'Post-its'!B118=$A$1),'Post-its'!W118,"")</f>
        <v>&lt;concept id="1111" label="Stakeholder Engagement - goal&amp;#xa;3. Curriculum design agile to change&amp;#xa;and recognise formal and informal&amp;#xa;learning&amp;#xa;1111"/&gt;</v>
      </c>
    </row>
    <row r="130" spans="1:1">
      <c r="A130" t="str">
        <f>IF(OR($A$1="", 'Post-its'!B119=$A$1),'Post-its'!W119,"")</f>
        <v>&lt;concept id="1112" label="Stakeholder Engagement - connection from Assessment&amp;#xa;Capture long-term learning&amp;#xa;1112"/&gt;</v>
      </c>
    </row>
    <row r="131" spans="1:1">
      <c r="A131" t="str">
        <f>IF(OR($A$1="", 'Post-its'!B120=$A$1),'Post-its'!W120,"")</f>
        <v>&lt;concept id="1113" label="Stakeholder Engagement - connection from The adaptive school&amp;#xa;Flexible school&amp;#xa;1113"/&gt;</v>
      </c>
    </row>
    <row r="132" spans="1:1">
      <c r="A132" t="str">
        <f>IF(OR($A$1="", 'Post-its'!B121=$A$1),'Post-its'!W121,"")</f>
        <v>&lt;concept id="1114" label="Stakeholder Engagement - connection from The adaptive school&amp;#xa;Incorporate the school into the&amp;#xa;community&amp;#xa;1114"/&gt;</v>
      </c>
    </row>
    <row r="133" spans="1:1">
      <c r="A133" t="str">
        <f>IF(OR($A$1="", 'Post-its'!B122=$A$1),'Post-its'!W122,"")</f>
        <v>&lt;concept id="1115" label="Stakeholder Engagement - connection from Learning to be a changemaker&amp;#xa;Goal 2 (community engagement)&amp;#xa;1115"/&gt;</v>
      </c>
    </row>
    <row r="134" spans="1:1">
      <c r="A134" t="str">
        <f>IF(OR($A$1="", 'Post-its'!B123=$A$1),'Post-its'!W123,"")</f>
        <v>&lt;concept id="1116" label="Stakeholder Engagement - group&amp;#xa;Public&amp;#xa;1116"/&gt;</v>
      </c>
    </row>
    <row r="135" spans="1:1">
      <c r="A135" t="str">
        <f>IF(OR($A$1="", 'Post-its'!B124=$A$1),'Post-its'!W124,"")</f>
        <v>&lt;concept id="1117" label="Stakeholder Engagement - goal-brainstorm&amp;#xa;Explain the way children will learn&amp;#xa;1117"/&gt;</v>
      </c>
    </row>
    <row r="136" spans="1:1">
      <c r="A136" t="str">
        <f>IF(OR($A$1="", 'Post-its'!B125=$A$1),'Post-its'!W125,"")</f>
        <v>&lt;concept id="1118" label="Stakeholder Engagement - goal-brainstorm&amp;#xa;Raise the issue of curriculum more&amp;#xa;publicly&amp;#xa;1118"/&gt;</v>
      </c>
    </row>
    <row r="137" spans="1:1">
      <c r="A137" t="str">
        <f>IF(OR($A$1="", 'Post-its'!B126=$A$1),'Post-its'!W126,"")</f>
        <v>&lt;concept id="1119" label="Stakeholder Engagement - goal-brainstorm&amp;#xa;Communication between children -&amp;#xa;parents and teachers&amp;#xa;1119"/&gt;</v>
      </c>
    </row>
    <row r="138" spans="1:1">
      <c r="A138" t="str">
        <f>IF(OR($A$1="", 'Post-its'!B127=$A$1),'Post-its'!W127,"")</f>
        <v>&lt;concept id="1120" label="Stakeholder Engagement - goal-brainstorm&amp;#xa;To explain to society what and why&amp;#xa;we educate in schools&amp;#xa;1120"/&gt;</v>
      </c>
    </row>
    <row r="139" spans="1:1">
      <c r="A139" t="str">
        <f>IF(OR($A$1="", 'Post-its'!B128=$A$1),'Post-its'!W128,"")</f>
        <v>&lt;concept id="1121" label="Stakeholder Engagement - goal-brainstorm&amp;#xa;Democratic governance which is representative&amp;#xa;of society&amp;#xa;1121"/&gt;</v>
      </c>
    </row>
    <row r="140" spans="1:1">
      <c r="A140" t="str">
        <f>IF(OR($A$1="", 'Post-its'!B129=$A$1),'Post-its'!W129,"")</f>
        <v>&lt;concept id="1122" label="Stakeholder Engagement - goal-brainstorm&amp;#xa;To foresee and develop society as&amp;#xa;communities of learners (parents,&amp;#xa;teachers...)&amp;#xa;1122"/&gt;</v>
      </c>
    </row>
    <row r="141" spans="1:1">
      <c r="A141" t="str">
        <f>IF(OR($A$1="", 'Post-its'!B130=$A$1),'Post-its'!W130,"")</f>
        <v>&lt;concept id="1123" label="Stakeholder Engagement - goal&amp;#xa;4. Increasing transparency of education&amp;#xa;process&amp;#xa;1123"/&gt;</v>
      </c>
    </row>
    <row r="142" spans="1:1">
      <c r="A142" t="str">
        <f>IF(OR($A$1="", 'Post-its'!B131=$A$1),'Post-its'!W131,"")</f>
        <v>&lt;concept id="1124" label="Stakeholder Engagement - connection from Assessment&amp;#xa;Transparency in assessment implementation&amp;#xa;1124"/&gt;</v>
      </c>
    </row>
    <row r="143" spans="1:1">
      <c r="A143" t="str">
        <f>IF(OR($A$1="", 'Post-its'!B132=$A$1),'Post-its'!W132,"")</f>
        <v>&lt;concept id="1125" label="Stakeholder Engagement - group&amp;#xa;Global&amp;#xa;1125"/&gt;</v>
      </c>
    </row>
    <row r="144" spans="1:1">
      <c r="A144" t="str">
        <f>IF(OR($A$1="", 'Post-its'!B133=$A$1),'Post-its'!W133,"")</f>
        <v>&lt;concept id="1126" label="Stakeholder Engagement - goal-brainstorm&amp;#xa;A global curriculum architecture&amp;#xa;for localisation&amp;#xa;1126"/&gt;</v>
      </c>
    </row>
    <row r="145" spans="1:1">
      <c r="A145" t="str">
        <f>IF(OR($A$1="", 'Post-its'!B134=$A$1),'Post-its'!W134,"")</f>
        <v>&lt;concept id="1127" label="Stakeholder Engagement - goal-brainstorm&amp;#xa;Global citizen&amp;#xa;1127"/&gt;</v>
      </c>
    </row>
    <row r="146" spans="1:1">
      <c r="A146" t="str">
        <f>IF(OR($A$1="", 'Post-its'!B135=$A$1),'Post-its'!W135,"")</f>
        <v>&lt;concept id="1128" label="Stakeholder Engagement - goal&amp;#xa;5. Flexible global curriculum that&amp;#xa;leads to global citizens amongst&amp;#xa;others&amp;#xa;1128"/&gt;</v>
      </c>
    </row>
    <row r="147" spans="1:1">
      <c r="A147" t="str">
        <f>IF(OR($A$1="", 'Post-its'!B136=$A$1),'Post-its'!W136,"")</f>
        <v>&lt;concept id="1129" label="Stakeholder Engagement - connection from Assessment&amp;#xa;Globally recognised results&amp;#xa;1129"/&gt;</v>
      </c>
    </row>
    <row r="148" spans="1:1">
      <c r="A148" t="str">
        <f>IF(OR($A$1="", 'Post-its'!B137=$A$1),'Post-its'!W137,"")</f>
        <v>&lt;concept id="1130" label="Stakeholder Engagement - connection from The creative learning environment&amp;#xa;If the focus is &amp;quot;architecture&amp;quot;&amp;#xa;or &amp;quot;mutual understanding&amp;#xa;of value of an education&amp;quot;&amp;#xa;then linked with theme 4&amp;#xa;1130"/&gt;</v>
      </c>
    </row>
    <row r="149" spans="1:1">
      <c r="A149" t="str">
        <f>IF(OR($A$1="", 'Post-its'!B138=$A$1),'Post-its'!W138,"")</f>
        <v>&lt;concept id="1131" label="Stakeholder Engagement - connection from The adaptive school&amp;#xa;Goal Education for all&amp;#xa;1131"/&gt;</v>
      </c>
    </row>
    <row r="150" spans="1:1">
      <c r="A150" t="str">
        <f>IF(OR($A$1="", 'Post-its'!B139=$A$1),'Post-its'!W139,"")</f>
        <v>&lt;concept id="1132" label="Stakeholder Engagement - connection from The creative learning environment&amp;#xa;Links to adaptive / flexible environment&amp;#xa;solution&amp;#xa;1132"/&gt;</v>
      </c>
    </row>
    <row r="151" spans="1:1">
      <c r="A151" t="str">
        <f>IF(OR($A$1="", 'Post-its'!B140=$A$1),'Post-its'!W140,"")</f>
        <v>&lt;concept id="1133" label="Stakeholder Engagement - solution&amp;#xa;1. Curriculum Agile Roadmap tool&amp;#xa;1133"/&gt;</v>
      </c>
    </row>
    <row r="152" spans="1:1">
      <c r="A152" t="str">
        <f>IF(OR($A$1="", 'Post-its'!B141=$A$1),'Post-its'!W141,"")</f>
        <v>&lt;concept id="1134" label="Stakeholder Engagement - connection from The adaptive school&amp;#xa;The goal for Critical Action Research&amp;#xa;is the transformation of the&amp;#xa;curriculum&amp;#xa;1134"/&gt;</v>
      </c>
    </row>
    <row r="153" spans="1:1">
      <c r="A153" t="str">
        <f>IF(OR($A$1="", 'Post-its'!B142=$A$1),'Post-its'!W142,"")</f>
        <v>&lt;concept id="1135" label="Stakeholder Engagement - solution&amp;#xa;2. Shared portfolio&amp;#xa;1135"/&gt;</v>
      </c>
    </row>
    <row r="154" spans="1:1">
      <c r="A154" t="str">
        <f>IF(OR($A$1="", 'Post-its'!B143=$A$1),'Post-its'!W143,"")</f>
        <v>&lt;concept id="1136" label="Stakeholder Engagement - connection from Assessment&amp;#xa;Ownership of learning and assessment&amp;#xa;1136"/&gt;</v>
      </c>
    </row>
    <row r="155" spans="1:1">
      <c r="A155" t="str">
        <f>IF(OR($A$1="", 'Post-its'!B144=$A$1),'Post-its'!W144,"")</f>
        <v>&lt;concept id="1137" label="Stakeholder Engagement - connection from The adaptive school&amp;#xa;E-portfolio is a tool for our methodology&amp;#xa;Critical Action Research&amp;#xa;1137"/&gt;</v>
      </c>
    </row>
    <row r="156" spans="1:1">
      <c r="A156" t="str">
        <f>IF(OR($A$1="", 'Post-its'!B145=$A$1),'Post-its'!W145,"")</f>
        <v>&lt;concept id="1138" label="Stakeholder Engagement - solution&amp;#xa;3. Increase teacher-led professional&amp;#xa;development&amp;#xa;1138"/&gt;</v>
      </c>
    </row>
    <row r="157" spans="1:1">
      <c r="A157" t="str">
        <f>IF(OR($A$1="", 'Post-its'!B146=$A$1),'Post-its'!W146,"")</f>
        <v>&lt;concept id="1139" label="Stakeholder Engagement - connection from The creative learning environment&amp;#xa;Links to a resource action of table&amp;#xa;4&amp;#xa;1139"/&gt;</v>
      </c>
    </row>
    <row r="158" spans="1:1">
      <c r="A158" t="str">
        <f>IF(OR($A$1="", 'Post-its'!B147=$A$1),'Post-its'!W147,"")</f>
        <v>&lt;concept id="1140" label="Stakeholder Engagement - connection from Learning to be a changemaker&amp;#xa;Developing pedagogy&amp;#xa;1140"/&gt;</v>
      </c>
    </row>
    <row r="159" spans="1:1">
      <c r="A159" t="str">
        <f>IF(OR($A$1="", 'Post-its'!B148=$A$1),'Post-its'!W148,"")</f>
        <v>&lt;concept id="1141" label="Stakeholder Engagement - connection from The creative learning environment&amp;#xa;Teachers&amp;apos; digital literacy&amp;#xa;(to match the childrens&amp;apos; at&amp;#xa;least)&amp;#xa;1141"/&gt;</v>
      </c>
    </row>
    <row r="160" spans="1:1">
      <c r="A160" t="str">
        <f>IF(OR($A$1="", 'Post-its'!B149=$A$1),'Post-its'!W149,"")</f>
        <v>&lt;concept id="1142" label="Stakeholder Engagement - connection from The adaptive school&amp;#xa;Included in our S6&amp;#xa;1142"/&gt;</v>
      </c>
    </row>
    <row r="161" spans="1:1">
      <c r="A161" t="str">
        <f>IF(OR($A$1="", 'Post-its'!B150=$A$1),'Post-its'!W150,"")</f>
        <v>&lt;concept id="1143" label="Stakeholder Engagement - connection from The creative learning environment&amp;#xa;We need this! We focus on personal&amp;#xa;goals&amp;#xa;1143"/&gt;</v>
      </c>
    </row>
    <row r="162" spans="1:1">
      <c r="A162" t="str">
        <f>IF(OR($A$1="", 'Post-its'!B151=$A$1),'Post-its'!W151,"")</f>
        <v>&lt;concept id="1144" label="Stakeholder Engagement - connection from The creative learning environment&amp;#xa;Links to social network solution&amp;#xa;1144"/&gt;</v>
      </c>
    </row>
    <row r="163" spans="1:1">
      <c r="A163" t="str">
        <f>IF(OR($A$1="", 'Post-its'!B152=$A$1),'Post-its'!W152,"")</f>
        <v>&lt;concept id="1145" label="Stakeholder Engagement - connection from The adaptive school&amp;#xa;Like our S5&amp;#xa;1145"/&gt;</v>
      </c>
    </row>
    <row r="164" spans="1:1">
      <c r="A164" t="str">
        <f>IF(OR($A$1="", 'Post-its'!B153=$A$1),'Post-its'!W153,"")</f>
        <v>&lt;concept id="1146" label="Stakeholder Engagement - connection from The adaptive school&amp;#xa;Like our S4&amp;#xa;1146"/&gt;</v>
      </c>
    </row>
    <row r="165" spans="1:1">
      <c r="A165" t="str">
        <f>IF(OR($A$1="", 'Post-its'!B154=$A$1),'Post-its'!W154,"")</f>
        <v>&lt;concept id="1147" label="Stakeholder Engagement - connection from Assessment&amp;#xa;Teacher &amp;quot;training&amp;quot; online&amp;#xa;/ mobile courses (technology)&amp;#xa;1147"/&gt;</v>
      </c>
    </row>
    <row r="166" spans="1:1">
      <c r="A166" t="str">
        <f>IF(OR($A$1="", 'Post-its'!B155=$A$1),'Post-its'!W155,"")</f>
        <v>&lt;concept id="1148" label="Stakeholder Engagement - connection from Learning to be a changemaker&amp;#xa;Professional development&amp;#xa;1148"/&gt;</v>
      </c>
    </row>
    <row r="167" spans="1:1">
      <c r="A167" t="str">
        <f>IF(OR($A$1="", 'Post-its'!B156=$A$1),'Post-its'!W156,"")</f>
        <v>&lt;concept id="1149" label="Stakeholder Engagement - connection from Assessment&amp;#xa;Assessment portfolio&amp;#xa;1149"/&gt;</v>
      </c>
    </row>
    <row r="168" spans="1:1">
      <c r="A168" t="str">
        <f>IF(OR($A$1="", 'Post-its'!B157=$A$1),'Post-its'!W157,"")</f>
        <v>&lt;concept id="1150" label="Stakeholder Engagement - technology&amp;#xa;Video streaming and social media&amp;#xa;1150"/&gt;</v>
      </c>
    </row>
    <row r="169" spans="1:1">
      <c r="A169" t="str">
        <f>IF(OR($A$1="", 'Post-its'!B158=$A$1),'Post-its'!W158,"")</f>
        <v>&lt;concept id="1151" label="Stakeholder Engagement - technology&amp;#xa;Wiki to organise meetings and report&amp;#xa;1151"/&gt;</v>
      </c>
    </row>
    <row r="170" spans="1:1">
      <c r="A170" t="str">
        <f>IF(OR($A$1="", 'Post-its'!B159=$A$1),'Post-its'!W159,"")</f>
        <v>&lt;concept id="1152" label="Stakeholder Engagement - technology&amp;#xa;Stored video + commenting&amp;#xa;1152"/&gt;</v>
      </c>
    </row>
    <row r="171" spans="1:1">
      <c r="A171" t="str">
        <f>IF(OR($A$1="", 'Post-its'!B160=$A$1),'Post-its'!W160,"")</f>
        <v>&lt;concept id="1153" label="Stakeholder Engagement - technology&amp;#xa;Student portfolio e.g. Mahara&amp;#xa;1153"/&gt;</v>
      </c>
    </row>
    <row r="172" spans="1:1">
      <c r="A172" t="str">
        <f>IF(OR($A$1="", 'Post-its'!B161=$A$1),'Post-its'!W161,"")</f>
        <v>&lt;concept id="1154" label="Stakeholder Engagement - technology&amp;#xa;Lifelong portfolio repository&amp;#xa;1154"/&gt;</v>
      </c>
    </row>
    <row r="173" spans="1:1">
      <c r="A173" t="str">
        <f>IF(OR($A$1="", 'Post-its'!B162=$A$1),'Post-its'!W162,"")</f>
        <v>&lt;concept id="1155" label="Stakeholder Engagement - connection from Assessment&amp;#xa;Goal -&amp;gt; ownership of learning&amp;#xa;-&amp;gt; &amp;quot;assessment&amp;quot; /&amp;#xa;&amp;quot;development&amp;quot; portfolio&amp;#xa;1155"/&gt;</v>
      </c>
    </row>
    <row r="174" spans="1:1">
      <c r="A174" t="str">
        <f>IF(OR($A$1="", 'Post-its'!B163=$A$1),'Post-its'!W163,"")</f>
        <v>&lt;concept id="1156" label="Stakeholder Engagement - connection from Assessment&amp;#xa;Portfolio relates to our idea for&amp;#xa;an assessment portfolio&amp;#xa;1156"/&gt;</v>
      </c>
    </row>
    <row r="175" spans="1:1">
      <c r="A175" t="str">
        <f>IF(OR($A$1="", 'Post-its'!B164=$A$1),'Post-its'!W164,"")</f>
        <v>&lt;concept id="1157" label="Stakeholder Engagement - technology&amp;#xa;Teacher portfolio e.g. Mahara&amp;#xa;1157"/&gt;</v>
      </c>
    </row>
    <row r="176" spans="1:1">
      <c r="A176" t="str">
        <f>IF(OR($A$1="", 'Post-its'!B165=$A$1),'Post-its'!W165,"")</f>
        <v>&lt;concept id="1158" label="Stakeholder Engagement - technology&amp;#xa;Well structured knowledge engineered&amp;#xa;curriculum&amp;#xa;1158"/&gt;</v>
      </c>
    </row>
    <row r="177" spans="1:1">
      <c r="A177" t="str">
        <f>IF(OR($A$1="", 'Post-its'!B166=$A$1),'Post-its'!W166,"")</f>
        <v>&lt;concept id="1159" label="Stakeholder Engagement - other-resource&amp;#xa;Meeting room&amp;#xa;1159"/&gt;</v>
      </c>
    </row>
    <row r="178" spans="1:1">
      <c r="A178" t="str">
        <f>IF(OR($A$1="", 'Post-its'!B167=$A$1),'Post-its'!W167,"")</f>
        <v>&lt;concept id="1160" label="Stakeholder Engagement - other-resource&amp;#xa;Sponsors&amp;#xa;1160"/&gt;</v>
      </c>
    </row>
    <row r="179" spans="1:1">
      <c r="A179" t="str">
        <f>IF(OR($A$1="", 'Post-its'!B168=$A$1),'Post-its'!W168,"")</f>
        <v>&lt;concept id="1161" label="Stakeholder Engagement - other-resource&amp;#xa;Sport, industry&amp;#xa;1161"/&gt;</v>
      </c>
    </row>
    <row r="180" spans="1:1">
      <c r="A180" t="str">
        <f>IF(OR($A$1="", 'Post-its'!B169=$A$1),'Post-its'!W169,"")</f>
        <v>&lt;concept id="1162" label="Stakeholder Engagement - other-resource&amp;#xa;Conferences, Libraries, Museums&amp;#xa;1162"/&gt;</v>
      </c>
    </row>
    <row r="181" spans="1:1">
      <c r="A181" t="str">
        <f>IF(OR($A$1="", 'Post-its'!B170=$A$1),'Post-its'!W170,"")</f>
        <v>&lt;concept id="1163" label="Stakeholder Engagement - other-resource&amp;#xa;Recognition for self-organised development&amp;#xa;1163"/&gt;</v>
      </c>
    </row>
    <row r="182" spans="1:1">
      <c r="A182" t="str">
        <f>IF(OR($A$1="", 'Post-its'!B171=$A$1),'Post-its'!W171,"")</f>
        <v>&lt;concept id="1164" label="Stakeholder Engagement - connection from Assessment&amp;#xa;F2F meetings&amp;#xa;1164"/&gt;</v>
      </c>
    </row>
    <row r="183" spans="1:1">
      <c r="A183" t="str">
        <f>IF(OR($A$1="", 'Post-its'!B172=$A$1),'Post-its'!W172,"")</f>
        <v>&lt;concept id="1165" label="Stakeholder Engagement - other-resource&amp;#xa;Research to develop workflow and&amp;#xa;protocols&amp;#xa;1165"/&gt;</v>
      </c>
    </row>
    <row r="184" spans="1:1">
      <c r="A184" t="str">
        <f>IF(OR($A$1="", 'Post-its'!B173=$A$1),'Post-its'!W173,"")</f>
        <v>&lt;concept id="1166" label="Stakeholder Engagement - other-resource&amp;#xa;Policy advice&amp;#xa;1166"/&gt;</v>
      </c>
    </row>
    <row r="185" spans="1:1">
      <c r="A185" t="str">
        <f>IF(OR($A$1="", 'Post-its'!B174=$A$1),'Post-its'!W174,"")</f>
        <v>&lt;concept id="1167" label="Learning to be a changemaker - group&amp;#xa;Action in Partnership&amp;#xa;1167"/&gt;</v>
      </c>
    </row>
    <row r="186" spans="1:1">
      <c r="A186" t="str">
        <f>IF(OR($A$1="", 'Post-its'!B175=$A$1),'Post-its'!W175,"")</f>
        <v>&lt;concept id="1168" label="Learning to be a changemaker - goal-brainstorm&amp;#xa;The extended campus - Place and&amp;#xa;Type&amp;#xa;1168"/&gt;</v>
      </c>
    </row>
    <row r="187" spans="1:1">
      <c r="A187" t="str">
        <f>IF(OR($A$1="", 'Post-its'!B176=$A$1),'Post-its'!W176,"")</f>
        <v>&lt;concept id="1169" label="Learning to be a changemaker - goal-brainstorm&amp;#xa;Collaborate with non-school organisations&amp;#xa;to effect local change&amp;#xa;1169"/&gt;</v>
      </c>
    </row>
    <row r="188" spans="1:1">
      <c r="A188" t="str">
        <f>IF(OR($A$1="", 'Post-its'!B177=$A$1),'Post-its'!W177,"")</f>
        <v>&lt;concept id="1170" label="Learning to be a changemaker - goal-brainstorm&amp;#xa;Viable partnerships&amp;#xa;1170"/&gt;</v>
      </c>
    </row>
    <row r="189" spans="1:1">
      <c r="A189" t="str">
        <f>IF(OR($A$1="", 'Post-its'!B178=$A$1),'Post-its'!W178,"")</f>
        <v>&lt;concept id="1171" label="Learning to be a changemaker - goal-brainstorm&amp;#xa;Develop the ability to apply / evaluate&amp;#xa;remote solutions to similar&amp;#xa;problems&amp;#xa;1171"/&gt;</v>
      </c>
    </row>
    <row r="190" spans="1:1">
      <c r="A190" t="str">
        <f>IF(OR($A$1="", 'Post-its'!B179=$A$1),'Post-its'!W179,"")</f>
        <v>&lt;concept id="1172" label="Learning to be a changemaker - goal&amp;#xa;1. Local partnerships - Increase&amp;#xa;the power of students to effect&amp;#xa;change through, extending the physical&amp;#xa;campus with by partnering&amp;#xa;with local organisations including&amp;#xa;businesses, charities and local&amp;#xa;interest groups&amp;#xa;1172"/&gt;</v>
      </c>
    </row>
    <row r="191" spans="1:1">
      <c r="A191" t="str">
        <f>IF(OR($A$1="", 'Post-its'!B180=$A$1),'Post-its'!W180,"")</f>
        <v>&lt;concept id="1173" label="Learning to be a changemaker - goal-brainstorm&amp;#xa;Improve the quality of food we eat&amp;#xa;1173"/&gt;</v>
      </c>
    </row>
    <row r="192" spans="1:1">
      <c r="A192" t="str">
        <f>IF(OR($A$1="", 'Post-its'!B181=$A$1),'Post-its'!W181,"")</f>
        <v>&lt;concept id="1174" label="Learning to be a changemaker - goal-brainstorm&amp;#xa;Increase environmental awareness&amp;#xa;1174"/&gt;</v>
      </c>
    </row>
    <row r="193" spans="1:1">
      <c r="A193" t="str">
        <f>IF(OR($A$1="", 'Post-its'!B182=$A$1),'Post-its'!W182,"")</f>
        <v>&lt;concept id="1175" label="Learning to be a changemaker - goal&amp;#xa;2. Enhance personal, community and&amp;#xa;environmental well-being through&amp;#xa;collaborations with experts,&amp;#xa;stakeholders and schools - education,&amp;#xa;activities, joint projects,&amp;#xa;dissemination, shared practice&amp;#xa;1175"/&gt;</v>
      </c>
    </row>
    <row r="194" spans="1:1">
      <c r="A194" t="str">
        <f>IF(OR($A$1="", 'Post-its'!B183=$A$1),'Post-its'!W183,"")</f>
        <v>&lt;concept id="1176" label="Learning to be a changemaker - connection from Assessment&amp;#xa;How to link to curriculum&amp;#xa;1176"/&gt;</v>
      </c>
    </row>
    <row r="195" spans="1:1">
      <c r="A195" t="str">
        <f>IF(OR($A$1="", 'Post-its'!B184=$A$1),'Post-its'!W184,"")</f>
        <v>&lt;concept id="1177" label="Learning to be a changemaker - connection from The adaptive school&amp;#xa;Creating school mission plus vision&amp;#xa;together with stakeholders&amp;#xa;1177"/&gt;</v>
      </c>
    </row>
    <row r="196" spans="1:1">
      <c r="A196" t="str">
        <f>IF(OR($A$1="", 'Post-its'!B185=$A$1),'Post-its'!W185,"")</f>
        <v>&lt;concept id="1178" label="Learning to be a changemaker - group&amp;#xa;Community engagement&amp;#xa;1178"/&gt;</v>
      </c>
    </row>
    <row r="197" spans="1:1">
      <c r="A197" t="str">
        <f>IF(OR($A$1="", 'Post-its'!B186=$A$1),'Post-its'!W186,"")</f>
        <v>&lt;concept id="1179" label="Learning to be a changemaker - goal-brainstorm&amp;#xa;Cross cultural and understanding&amp;#xa;of diversity through media and&amp;#xa;international relations&amp;#xa;1179"/&gt;</v>
      </c>
    </row>
    <row r="198" spans="1:1">
      <c r="A198" t="str">
        <f>IF(OR($A$1="", 'Post-its'!B187=$A$1),'Post-its'!W187,"")</f>
        <v>&lt;concept id="1180" label="Learning to be a changemaker - goal-brainstorm&amp;#xa;Increase the level of participation&amp;#xa;in political life at local and&amp;#xa;national level&amp;#xa;1180"/&gt;</v>
      </c>
    </row>
    <row r="199" spans="1:1">
      <c r="A199" t="str">
        <f>IF(OR($A$1="", 'Post-its'!B188=$A$1),'Post-its'!W188,"")</f>
        <v>&lt;concept id="1181" label="Learning to be a changemaker - goal-brainstorm&amp;#xa;Identify and own local issues&amp;#xa;1181"/&gt;</v>
      </c>
    </row>
    <row r="200" spans="1:1">
      <c r="A200" t="str">
        <f>IF(OR($A$1="", 'Post-its'!B189=$A$1),'Post-its'!W189,"")</f>
        <v>&lt;concept id="1182" label="Learning to be a changemaker - goal&amp;#xa;3. Engaging in community issues&amp;#xa;1182"/&gt;</v>
      </c>
    </row>
    <row r="201" spans="1:1">
      <c r="A201" t="str">
        <f>IF(OR($A$1="", 'Post-its'!B190=$A$1),'Post-its'!W190,"")</f>
        <v>&lt;concept id="1183" label="Learning to be a changemaker - connection from Assessment&amp;#xa;Societies, awareness, culture of&amp;#xa;feedback&amp;#xa;1183"/&gt;</v>
      </c>
    </row>
    <row r="202" spans="1:1">
      <c r="A202" t="str">
        <f>IF(OR($A$1="", 'Post-its'!B191=$A$1),'Post-its'!W191,"")</f>
        <v>&lt;concept id="1184" label="Learning to be a changemaker - connection from Stakeholder Engagement&amp;#xa;Curriculum leading to global citizens&amp;#xa;1184"/&gt;</v>
      </c>
    </row>
    <row r="203" spans="1:1">
      <c r="A203" t="str">
        <f>IF(OR($A$1="", 'Post-its'!B192=$A$1),'Post-its'!W192,"")</f>
        <v>&lt;concept id="1185" label="Learning to be a changemaker - connection from The adaptive school&amp;#xa;Schools embedded in the community&amp;#xa;1185"/&gt;</v>
      </c>
    </row>
    <row r="204" spans="1:1">
      <c r="A204" t="str">
        <f>IF(OR($A$1="", 'Post-its'!B193=$A$1),'Post-its'!W193,"")</f>
        <v>&lt;concept id="1186" label="Learning to be a changemaker - group&amp;#xa;New pedagogies&amp;#xa;1186"/&gt;</v>
      </c>
    </row>
    <row r="205" spans="1:1">
      <c r="A205" t="str">
        <f>IF(OR($A$1="", 'Post-its'!B194=$A$1),'Post-its'!W194,"")</f>
        <v>&lt;concept id="1187" label="Learning to be a changemaker - goal-brainstorm&amp;#xa;Distributed learning&amp;#xa;1187"/&gt;</v>
      </c>
    </row>
    <row r="206" spans="1:1">
      <c r="A206" t="str">
        <f>IF(OR($A$1="", 'Post-its'!B195=$A$1),'Post-its'!W195,"")</f>
        <v>&lt;concept id="1188" label="Learning to be a changemaker - goal-brainstorm&amp;#xa;Negotiated learning&amp;#xa;1188"/&gt;</v>
      </c>
    </row>
    <row r="207" spans="1:1">
      <c r="A207" t="str">
        <f>IF(OR($A$1="", 'Post-its'!B196=$A$1),'Post-its'!W196,"")</f>
        <v>&lt;concept id="1189" label="Learning to be a changemaker - goal&amp;#xa;4. Develop new and rediscover old&amp;#xa;pedagogies - change the role of&amp;#xa;the teacher, negotiate the development&amp;#xa;of the learning path and&amp;#xa;the learning evaluation, give&amp;#xa;empowerment to individuals to create&amp;#xa;knowledge and point others&amp;#xa;to learning opportunities&amp;#xa;1189"/&gt;</v>
      </c>
    </row>
    <row r="208" spans="1:1">
      <c r="A208" t="str">
        <f>IF(OR($A$1="", 'Post-its'!B197=$A$1),'Post-its'!W197,"")</f>
        <v>&lt;concept id="1190" label="Learning to be a changemaker - connection from Assessment&amp;#xa;Negotiated outcome of the assessment&amp;#xa;1190"/&gt;</v>
      </c>
    </row>
    <row r="209" spans="1:1">
      <c r="A209" t="str">
        <f>IF(OR($A$1="", 'Post-its'!B198=$A$1),'Post-its'!W198,"")</f>
        <v>&lt;concept id="1191" label="Learning to be a changemaker - connection from Assessment&amp;#xa;Trained teachers preparing the assesment&amp;#xa;1191"/&gt;</v>
      </c>
    </row>
    <row r="210" spans="1:1">
      <c r="A210" t="str">
        <f>IF(OR($A$1="", 'Post-its'!B199=$A$1),'Post-its'!W199,"")</f>
        <v>&lt;concept id="1192" label="Learning to be a changemaker - connection from Assessment&amp;#xa;Self-assessment awareness - multiple&amp;#xa;creators&amp;#xa;1192"/&gt;</v>
      </c>
    </row>
    <row r="211" spans="1:1">
      <c r="A211" t="str">
        <f>IF(OR($A$1="", 'Post-its'!B200=$A$1),'Post-its'!W200,"")</f>
        <v>&lt;concept id="1193" label="Learning to be a changemaker - connection from Stakeholder Engagement&amp;#xa;Active responsible teachers&amp;#xa;1193"/&gt;</v>
      </c>
    </row>
    <row r="212" spans="1:1">
      <c r="A212" t="str">
        <f>IF(OR($A$1="", 'Post-its'!B201=$A$1),'Post-its'!W201,"")</f>
        <v>&lt;concept id="1194" label="Learning to be a changemaker - connection from The adaptive school&amp;#xa;Through critical action research&amp;#xa;(reflective and active teachers&amp;#xa;and students)&amp;#xa;1194"/&gt;</v>
      </c>
    </row>
    <row r="213" spans="1:1">
      <c r="A213" t="str">
        <f>IF(OR($A$1="", 'Post-its'!B202=$A$1),'Post-its'!W202,"")</f>
        <v>&lt;concept id="1195" label="Learning to be a changemaker - technology&amp;#xa;A local partnership website listing&amp;#xa;the school&amp;apos;s activities&amp;#xa;and interests - allows outside&amp;#xa;orgs. to offer help&amp;#xa;1195"/&gt;</v>
      </c>
    </row>
    <row r="214" spans="1:1">
      <c r="A214" t="str">
        <f>IF(OR($A$1="", 'Post-its'!B203=$A$1),'Post-its'!W203,"")</f>
        <v>&lt;concept id="1196" label="Learning to be a changemaker - solution&amp;#xa;Do action research in the community&amp;#xa;to analyse common attitudes&amp;#xa;/ ways of behaving and how they&amp;#xa;could be changed&amp;#xa;1196"/&gt;</v>
      </c>
    </row>
    <row r="215" spans="1:1">
      <c r="A215" t="str">
        <f>IF(OR($A$1="", 'Post-its'!B204=$A$1),'Post-its'!W204,"")</f>
        <v>&lt;concept id="1197" label="Learning to be a changemaker - solution&amp;#xa;Make shared decisions which can&amp;#xa;have an impact on the community&amp;#xa;1197"/&gt;</v>
      </c>
    </row>
    <row r="216" spans="1:1">
      <c r="A216" t="str">
        <f>IF(OR($A$1="", 'Post-its'!B205=$A$1),'Post-its'!W205,"")</f>
        <v>&lt;concept id="1198" label="Learning to be a changemaker - solution&amp;#xa;Use media to find other solutions&amp;#xa;to problems&amp;#xa;1198"/&gt;</v>
      </c>
    </row>
    <row r="217" spans="1:1">
      <c r="A217" t="str">
        <f>IF(OR($A$1="", 'Post-its'!B206=$A$1),'Post-its'!W206,"")</f>
        <v>&lt;concept id="1199" label="Learning to be a changemaker - solution&amp;#xa;use the Internet to research how&amp;#xa;similar issues have been dealt&amp;#xa;with elsewhere&amp;#xa;1199"/&gt;</v>
      </c>
    </row>
    <row r="218" spans="1:1">
      <c r="A218" t="str">
        <f>IF(OR($A$1="", 'Post-its'!B207=$A$1),'Post-its'!W207,"")</f>
        <v>&lt;concept id="1200" label="Learning to be a changemaker - technology&amp;#xa;A mobile app giving students the&amp;#xa;power to collect data about issues&amp;#xa;they think need &amp;quot;fixing&amp;quot;&amp;#xa;-  create a report to deliver&amp;#xa;to the school &amp;quot;action&amp;#xa;board&amp;apos;&amp;#xa;1200"/&gt;</v>
      </c>
    </row>
    <row r="219" spans="1:1">
      <c r="A219" t="str">
        <f>IF(OR($A$1="", 'Post-its'!B208=$A$1),'Post-its'!W208,"")</f>
        <v>&lt;concept id="1201" label="Learning to be a changemaker - solution&amp;#xa;Devices which give access to media&amp;#xa;and resources - non electronic,&amp;#xa;electronic, mobile&amp;#xa;1201"/&gt;</v>
      </c>
    </row>
    <row r="220" spans="1:1">
      <c r="A220" t="str">
        <f>IF(OR($A$1="", 'Post-its'!B209=$A$1),'Post-its'!W209,"")</f>
        <v>&lt;concept id="1202" label="Learning to be a changemaker - solution&amp;#xa;Devices which give access to diverse&amp;#xa;communities: local associations,&amp;#xa;twinning initiatives, education&amp;#xa;and info, experts, materials&amp;#xa;to create objects&amp;#xa;1202"/&gt;</v>
      </c>
    </row>
    <row r="221" spans="1:1">
      <c r="A221" t="str">
        <f>IF(OR($A$1="", 'Post-its'!B210=$A$1),'Post-its'!W210,"")</f>
        <v>&lt;concept id="1203" label="Learning to be a changemaker - solution&amp;#xa;Social media connectedness&amp;#xa;1203"/&gt;</v>
      </c>
    </row>
    <row r="222" spans="1:1">
      <c r="A222" t="str">
        <f>IF(OR($A$1="", 'Post-its'!B211=$A$1),'Post-its'!W211,"")</f>
        <v>&lt;concept id="1204" label="Learning to be a changemaker - solution&amp;#xa;Social network and wider engagement&amp;#xa;1204"/&gt;</v>
      </c>
    </row>
    <row r="223" spans="1:1">
      <c r="A223" t="str">
        <f>IF(OR($A$1="", 'Post-its'!B212=$A$1),'Post-its'!W212,"")</f>
        <v>&lt;concept id="1205" label="Learning to be a changemaker - connection from The creative learning environment&amp;#xa;Relates to social network solutions&amp;#xa;1205"/&gt;</v>
      </c>
    </row>
    <row r="224" spans="1:1">
      <c r="A224" t="str">
        <f>IF(OR($A$1="", 'Post-its'!B213=$A$1),'Post-its'!W213,"")</f>
        <v>&lt;concept id="1206" label="Learning to be a changemaker - goal&amp;#xa;Move from digital divide -&amp;gt;equity&amp;#xa;1206"/&gt;</v>
      </c>
    </row>
    <row r="225" spans="1:1">
      <c r="A225" t="str">
        <f>IF(OR($A$1="", 'Post-its'!B214=$A$1),'Post-its'!W214,"")</f>
        <v>&lt;concept id="1207" label="Learning to be a changemaker - goal-brainstorm&amp;#xa;Bridging the digital divide for&amp;#xa;the old and the poor&amp;#xa;1207"/&gt;</v>
      </c>
    </row>
    <row r="226" spans="1:1">
      <c r="A226" t="str">
        <f>IF(OR($A$1="", 'Post-its'!B215=$A$1),'Post-its'!W215,"")</f>
        <v>&lt;concept id="1208" label="Learning to be a changemaker - goal-brainstorm&amp;#xa;Develop acceptance of diversity&amp;#xa;in the community and internationally&amp;#xa;1208"/&gt;</v>
      </c>
    </row>
    <row r="227" spans="1:1">
      <c r="A227" t="str">
        <f>IF(OR($A$1="", 'Post-its'!B216=$A$1),'Post-its'!W216,"")</f>
        <v>&lt;concept id="1209" label="Learning to be a changemaker - connection from The adaptive school&amp;#xa;Related to the goal &amp;quot;education&amp;#xa;for all&amp;quot;&amp;#xa;1209"/&gt;</v>
      </c>
    </row>
    <row r="228" spans="1:1">
      <c r="A228" t="str">
        <f>IF(OR($A$1="", 'Post-its'!B217=$A$1),'Post-its'!W217,"")</f>
        <v>&lt;concept id="1210" label="Learning to be a changemaker - connection from The adaptive school&amp;#xa;Alleviating the social and digital&amp;#xa;divide in schools&amp;#xa;1210"/&gt;</v>
      </c>
    </row>
    <row r="229" spans="1:1">
      <c r="A229" t="str">
        <f>IF(OR($A$1="", 'Post-its'!B218=$A$1),'Post-its'!W218,"")</f>
        <v>&lt;concept id="1211" label="Learning to be a changemaker - solution&amp;#xa;Teacher development: Redefine professional&amp;#xa;frameworks and standards:&amp;#xa;training, scholarship, internship&amp;#xa;1211"/&gt;</v>
      </c>
    </row>
    <row r="230" spans="1:1">
      <c r="A230" t="str">
        <f>IF(OR($A$1="", 'Post-its'!B219=$A$1),'Post-its'!W219,"")</f>
        <v>&lt;concept id="1212" label="Learning to be a changemaker - technology&amp;#xa;Diverse platforms: institution-based&amp;#xa;VLEs, virtual, mobile&amp;#xa;1212"/&gt;</v>
      </c>
    </row>
    <row r="231" spans="1:1">
      <c r="A231" t="str">
        <f>IF(OR($A$1="", 'Post-its'!B220=$A$1),'Post-its'!W220,"")</f>
        <v>&lt;concept id="1213" label="Learning to be a changemaker - technology&amp;#xa;Increase the emphasis on personal&amp;#xa;technologies&amp;#xa;1213"/&gt;</v>
      </c>
    </row>
    <row r="232" spans="1:1">
      <c r="A232" t="str">
        <f>IF(OR($A$1="", 'Post-its'!B221=$A$1),'Post-its'!W221,"")</f>
        <v>&lt;concept id="1214" label="Learning to be a changemaker - connection from Learning to be a changemaker&amp;#xa;These need to be secure and safe&amp;#xa;for student use&amp;#xa;1214"/&gt;</v>
      </c>
    </row>
    <row r="233" spans="1:1">
      <c r="A233" t="str">
        <f>IF(OR($A$1="", 'Post-its'!B222=$A$1),'Post-its'!W222,"")</f>
        <v>&lt;concept id="1215" label="Learning to be a changemaker - solution&amp;#xa;Identifying community issues and&amp;#xa;selecting ones to address&amp;#xa;1215"/&gt;</v>
      </c>
    </row>
    <row r="234" spans="1:1">
      <c r="A234" t="str">
        <f>IF(OR($A$1="", 'Post-its'!B223=$A$1),'Post-its'!W223,"")</f>
        <v>&lt;concept id="1216" label="Learning to be a changemaker - solution&amp;#xa;Addressing issues&amp;#xa;1216"/&gt;</v>
      </c>
    </row>
    <row r="235" spans="1:1">
      <c r="A235" t="str">
        <f>IF(OR($A$1="", 'Post-its'!B224=$A$1),'Post-its'!W224,"")</f>
        <v>&lt;concept id="1217" label="Learning to be a changemaker - connection from The adaptive school&amp;#xa;Like our solution 4 Keeping learning&amp;#xa;paths open...&amp;#xa;1217"/&gt;</v>
      </c>
    </row>
    <row r="236" spans="1:1">
      <c r="A236" t="str">
        <f>IF(OR($A$1="", 'Post-its'!B225=$A$1),'Post-its'!W225,"")</f>
        <v>&lt;concept id="1218" label="Learning to be a changemaker - connection from The adaptive school&amp;#xa;Like our solution 7 Social equity&amp;#xa;and fairness&amp;#xa;1218"/&gt;</v>
      </c>
    </row>
    <row r="237" spans="1:1">
      <c r="A237" t="str">
        <f>IF(OR($A$1="", 'Post-its'!B226=$A$1),'Post-its'!W226,"")</f>
        <v>&lt;concept id="1219" label="Learning to be a changemaker - connection from Assessment&amp;#xa;Teacher training&amp;#xa;1219"/&gt;</v>
      </c>
    </row>
    <row r="238" spans="1:1">
      <c r="A238" t="str">
        <f>IF(OR($A$1="", 'Post-its'!B227=$A$1),'Post-its'!W227,"")</f>
        <v>&lt;concept id="1220" label="Learning to be a changemaker - connection from Stakeholder Engagement&amp;#xa;Like our solution 3 - increased&amp;#xa;teacher-led professional development&amp;#xa;1220"/&gt;</v>
      </c>
    </row>
    <row r="239" spans="1:1">
      <c r="A239" t="str">
        <f>IF(OR($A$1="", 'Post-its'!B228=$A$1),'Post-its'!W228,"")</f>
        <v>&lt;concept id="1221" label="Learning to be a changemaker - connection from The creative learning environment&amp;#xa;Links to a resources action - methodologies&amp;#xa;1221"/&gt;</v>
      </c>
    </row>
    <row r="240" spans="1:1">
      <c r="A240" t="str">
        <f>IF(OR($A$1="", 'Post-its'!B229=$A$1),'Post-its'!W229,"")</f>
        <v>&lt;concept id="1222" label="Learning to be a changemaker - connection from The adaptive school&amp;#xa;Like our solution 2 - School mentoring&amp;#xa;management programmes&amp;#xa;1222"/&gt;</v>
      </c>
    </row>
    <row r="241" spans="1:1">
      <c r="A241" t="str">
        <f>IF(OR($A$1="", 'Post-its'!B230=$A$1),'Post-its'!W230,"")</f>
        <v>&lt;concept id="1223" label="Learning to be a changemaker - connection from The adaptive school&amp;#xa;Like our solution 5 - Incentives&amp;#xa;for teachers to change&amp;#xa;1223"/&gt;</v>
      </c>
    </row>
    <row r="242" spans="1:1">
      <c r="A242" t="str">
        <f>IF(OR($A$1="", 'Post-its'!B231=$A$1),'Post-its'!W231,"")</f>
        <v>&lt;concept id="1224" label="Learning to be a changemaker - solution&amp;#xa;Provide wider access to (schools&amp;apos;)&amp;#xa;technology&amp;#xa;1224"/&gt;</v>
      </c>
    </row>
    <row r="243" spans="1:1">
      <c r="A243" t="str">
        <f>IF(OR($A$1="", 'Post-its'!B232=$A$1),'Post-its'!W232,"")</f>
        <v>&lt;concept id="1225" label="Learning to be a changemaker - technology&amp;#xa;Use social media and other web technologies&amp;#xa;1225"/&gt;</v>
      </c>
    </row>
    <row r="244" spans="1:1">
      <c r="A244" t="str">
        <f>IF(OR($A$1="", 'Post-its'!B233=$A$1),'Post-its'!W233,"")</f>
        <v>&lt;concept id="1226" label="Learning to be a changemaker - connection from Assessment&amp;#xa;Teacher / parent communities&amp;#xa;1226"/&gt;</v>
      </c>
    </row>
    <row r="245" spans="1:1">
      <c r="A245" t="str">
        <f>IF(OR($A$1="", 'Post-its'!B234=$A$1),'Post-its'!W234,"")</f>
        <v>&lt;concept id="1227" label="Learning to be a changemaker - technology&amp;#xa;Utilise diverse and institutional&amp;#xa;platforms&amp;#xa;1227"/&gt;</v>
      </c>
    </row>
    <row r="246" spans="1:1">
      <c r="A246" t="str">
        <f>IF(OR($A$1="", 'Post-its'!B235=$A$1),'Post-its'!W235,"")</f>
        <v>&lt;concept id="1228" label="Learning to be a changemaker - connection from The adaptive school&amp;#xa;Holistic planning of ICT support&amp;#xa;for education&amp;#xa;1228"/&gt;</v>
      </c>
    </row>
    <row r="247" spans="1:1">
      <c r="A247" t="str">
        <f>IF(OR($A$1="", 'Post-its'!B236=$A$1),'Post-its'!W236,"")</f>
        <v>&lt;concept id="1229" label="Learning to be a changemaker - technology&amp;#xa;Collaboration and innovation platforms&amp;#xa;1229"/&gt;</v>
      </c>
    </row>
    <row r="248" spans="1:1">
      <c r="A248" t="str">
        <f>IF(OR($A$1="", 'Post-its'!B237=$A$1),'Post-its'!W237,"")</f>
        <v>&lt;concept id="1230" label="Learning to be a changemaker - connection from Assessment&amp;#xa;Of interest, software for &amp;quot;wicked&amp;#xa;problems&amp;quot; Compendium&amp;#xa;(OU UK)&amp;#xa;1230"/&gt;</v>
      </c>
    </row>
    <row r="249" spans="1:1">
      <c r="A249" t="str">
        <f>IF(OR($A$1="", 'Post-its'!B238=$A$1),'Post-its'!W238,"")</f>
        <v>&lt;concept id="1231" label="Learning to be a changemaker - connection from Assessment&amp;#xa;Check out tools on &amp;quot;town hall&amp;#xa;meetings&amp;quot; and other forms&amp;#xa;of digital participation&amp;#xa;1231"/&gt;</v>
      </c>
    </row>
    <row r="250" spans="1:1">
      <c r="A250" t="str">
        <f>IF(OR($A$1="", 'Post-its'!B239=$A$1),'Post-its'!W239,"")</f>
        <v>&lt;concept id="1232" label="Learning to be a changemaker - connection from The creative learning environment&amp;#xa;Isn&amp;apos;t this already available,&amp;#xa;how about assessing performance&amp;#xa;1232"/&gt;</v>
      </c>
    </row>
    <row r="251" spans="1:1">
      <c r="A251" t="str">
        <f>IF(OR($A$1="", 'Post-its'!B240=$A$1),'Post-its'!W240,"")</f>
        <v>&lt;concept id="1233" label="Learning to be a changemaker - technology&amp;#xa;Read the local news&amp;#xa;1233"/&gt;</v>
      </c>
    </row>
    <row r="252" spans="1:1">
      <c r="A252" t="str">
        <f>IF(OR($A$1="", 'Post-its'!B241=$A$1),'Post-its'!W241,"")</f>
        <v>&lt;concept id="1234" label="Learning to be a changemaker - technology&amp;#xa;Talk to family friends&amp;#xa;1234"/&gt;</v>
      </c>
    </row>
    <row r="253" spans="1:1">
      <c r="A253" t="str">
        <f>IF(OR($A$1="", 'Post-its'!B242=$A$1),'Post-its'!W242,"")</f>
        <v>&lt;concept id="1235" label="Learning to be a changemaker - other-resource&amp;#xa;Influence policy makers and decision&amp;#xa;makers in schools&amp;#xa;1235"/&gt;</v>
      </c>
    </row>
    <row r="254" spans="1:1">
      <c r="A254" t="str">
        <f>IF(OR($A$1="", 'Post-its'!B243=$A$1),'Post-its'!W243,"")</f>
        <v>&lt;concept id="1236" label="Learning to be a changemaker - connection from The adaptive school&amp;#xa;Like our solution 2 - School mentoring&amp;#xa;management programmes&amp;#xa;1236"/&gt;</v>
      </c>
    </row>
    <row r="255" spans="1:1">
      <c r="A255" t="str">
        <f>IF(OR($A$1="", 'Post-its'!B244=$A$1),'Post-its'!W244,"")</f>
        <v>&lt;concept id="1237" label="Learning to be a changemaker - other-resource&amp;#xa;Make sure schools have adequate&amp;#xa;web connections&amp;#xa;1237"/&gt;</v>
      </c>
    </row>
    <row r="256" spans="1:1">
      <c r="A256" t="str">
        <f>IF(OR($A$1="", 'Post-its'!B245=$A$1),'Post-its'!W245,"")</f>
        <v>&lt;concept id="1238" label="The creative learning environment - goal&amp;#xa;Flexible personalise adaptive spaces&amp;#xa;students can engage with&amp;#xa;1238"/&gt;</v>
      </c>
    </row>
    <row r="257" spans="1:1">
      <c r="A257" t="str">
        <f>IF(OR($A$1="", 'Post-its'!B246=$A$1),'Post-its'!W246,"")</f>
        <v>&lt;concept id="1239" label="The creative learning environment - goal&amp;#xa;Structure and organisation: free&amp;#xa;/ quality time to allow students&amp;#xa;to be creative&amp;#xa;1239"/&gt;</v>
      </c>
    </row>
    <row r="258" spans="1:1">
      <c r="A258" t="str">
        <f>IF(OR($A$1="", 'Post-its'!B247=$A$1),'Post-its'!W247,"")</f>
        <v>&lt;concept id="1240" label="The creative learning environment - connection from Assessment&amp;#xa;Personalised assessment&amp;#xa;1240"/&gt;</v>
      </c>
    </row>
    <row r="259" spans="1:1">
      <c r="A259" t="str">
        <f>IF(OR($A$1="", 'Post-its'!B248=$A$1),'Post-its'!W248,"")</f>
        <v>&lt;concept id="1241" label="The creative learning environment - connection from The adaptive school&amp;#xa;Global education for all&amp;#xa;1241"/&gt;</v>
      </c>
    </row>
    <row r="260" spans="1:1">
      <c r="A260" t="str">
        <f>IF(OR($A$1="", 'Post-its'!B249=$A$1),'Post-its'!W249,"")</f>
        <v>&lt;concept id="1242" label="The creative learning environment - connection from Assessment&amp;#xa;Need to ensure assessment agenda&amp;#xa;doesn&amp;apos;t have a damaging effect&amp;#xa;on creativity&amp;#xa;1242"/&gt;</v>
      </c>
    </row>
    <row r="261" spans="1:1">
      <c r="A261" t="str">
        <f>IF(OR($A$1="", 'Post-its'!B250=$A$1),'Post-its'!W250,"")</f>
        <v>&lt;concept id="1243" label="The creative learning environment - connection from Learning to be a changemaker&amp;#xa;Changing pedagogy in schools and&amp;#xa;empowering the learning&amp;#xa;1243"/&gt;</v>
      </c>
    </row>
    <row r="262" spans="1:1">
      <c r="A262" t="str">
        <f>IF(OR($A$1="", 'Post-its'!B251=$A$1),'Post-its'!W251,"")</f>
        <v>&lt;concept id="1244" label="The creative learning environment - connection from The adaptive school&amp;#xa;School vision and mission (Goal&amp;#xa;1 - mission purpose and vision)&amp;#xa;1244"/&gt;</v>
      </c>
    </row>
    <row r="263" spans="1:1">
      <c r="A263" t="str">
        <f>IF(OR($A$1="", 'Post-its'!B252=$A$1),'Post-its'!W252,"")</f>
        <v>&lt;concept id="1245" label="The creative learning environment - goal&amp;#xa;Open secure virtual and physical&amp;#xa;collaboration spaces for students&amp;#xa;to interact with school, teachers,&amp;#xa;peers, community, external&amp;#xa;environment&amp;#xa;1245"/&gt;</v>
      </c>
    </row>
    <row r="264" spans="1:1">
      <c r="A264" t="str">
        <f>IF(OR($A$1="", 'Post-its'!B253=$A$1),'Post-its'!W253,"")</f>
        <v>&lt;concept id="1246" label="The creative learning environment - connection from Assessment&amp;#xa;Huge tension with accountability&amp;#xa;and creativity - which matters&amp;#xa;more?&amp;#xa;1246"/&gt;</v>
      </c>
    </row>
    <row r="265" spans="1:1">
      <c r="A265" t="str">
        <f>IF(OR($A$1="", 'Post-its'!B254=$A$1),'Post-its'!W254,"")</f>
        <v>&lt;concept id="1247" label="The creative learning environment - connection from Learning to be a changemaker&amp;#xa;Theme 3 (addressing issues)&amp;#xa;1247"/&gt;</v>
      </c>
    </row>
    <row r="266" spans="1:1">
      <c r="A266" t="str">
        <f>IF(OR($A$1="", 'Post-its'!B255=$A$1),'Post-its'!W255,"")</f>
        <v>&lt;concept id="1248" label="The creative learning environment - connection from The adaptive school&amp;#xa;To alleviate the social and digital&amp;#xa;divide&amp;#xa;1248"/&gt;</v>
      </c>
    </row>
    <row r="267" spans="1:1">
      <c r="A267" t="str">
        <f>IF(OR($A$1="", 'Post-its'!B256=$A$1),'Post-its'!W256,"")</f>
        <v>&lt;concept id="1249" label="The creative learning environment - connection from The adaptive school&amp;#xa;Teacher networks e.g. e-twinning&amp;#xa;platform&amp;#xa;1249"/&gt;</v>
      </c>
    </row>
    <row r="268" spans="1:1">
      <c r="A268" t="str">
        <f>IF(OR($A$1="", 'Post-its'!B257=$A$1),'Post-its'!W257,"")</f>
        <v>&lt;concept id="1250" label="The creative learning environment - goal&amp;#xa;Increasing student engagement and&amp;#xa;initiative to become more involved,&amp;#xa;more active citizens - encourage&amp;#xa;risk-taking, celebrate failure&amp;#xa;1250"/&gt;</v>
      </c>
    </row>
    <row r="269" spans="1:1">
      <c r="A269" t="str">
        <f>IF(OR($A$1="", 'Post-its'!B258=$A$1),'Post-its'!W258,"")</f>
        <v>&lt;concept id="1251" label="The creative learning environment - connection from The adaptive school&amp;#xa;Through critical action research&amp;#xa;1251"/&gt;</v>
      </c>
    </row>
    <row r="270" spans="1:1">
      <c r="A270" t="str">
        <f>IF(OR($A$1="", 'Post-its'!B259=$A$1),'Post-its'!W259,"")</f>
        <v>&lt;concept id="1252" label="The creative learning environment - connection from Learning to be a changemaker&amp;#xa;Political involvement understanding&amp;#xa;diversity&amp;#xa;1252"/&gt;</v>
      </c>
    </row>
    <row r="271" spans="1:1">
      <c r="A271" t="str">
        <f>IF(OR($A$1="", 'Post-its'!B260=$A$1),'Post-its'!W260,"")</f>
        <v>&lt;concept id="1253" label="The creative learning environment - connection from Assessment&amp;#xa;First steps make students &amp;quot;own&amp;quot;&amp;#xa;their learning / development&amp;#xa;1253"/&gt;</v>
      </c>
    </row>
    <row r="272" spans="1:1">
      <c r="A272" t="str">
        <f>IF(OR($A$1="", 'Post-its'!B261=$A$1),'Post-its'!W261,"")</f>
        <v>&lt;concept id="1254" label="The creative learning environment - goal&amp;#xa;Development and retention of 21st&amp;#xa;century skills&amp;#xa;1254"/&gt;</v>
      </c>
    </row>
    <row r="273" spans="1:1">
      <c r="A273" t="str">
        <f>IF(OR($A$1="", 'Post-its'!B262=$A$1),'Post-its'!W262,"")</f>
        <v>&lt;concept id="1255" label="The creative learning environment - connection from Assessment&amp;#xa;Capture long-term learning&amp;#xa;1255"/&gt;</v>
      </c>
    </row>
    <row r="274" spans="1:1">
      <c r="A274" t="str">
        <f>IF(OR($A$1="", 'Post-its'!B263=$A$1),'Post-its'!W263,"")</f>
        <v>&lt;concept id="1256" label="The creative learning environment - goal&amp;#xa;Creative skills development&amp;#xa;1256"/&gt;</v>
      </c>
    </row>
    <row r="275" spans="1:1">
      <c r="A275" t="str">
        <f>IF(OR($A$1="", 'Post-its'!B264=$A$1),'Post-its'!W264,"")</f>
        <v>&lt;concept id="1257" label="The creative learning environment - connection from Assessment&amp;#xa;Assessing learning with multi-modal&amp;#xa;artefacts / methods&amp;#xa;1257"/&gt;</v>
      </c>
    </row>
    <row r="276" spans="1:1">
      <c r="A276" t="str">
        <f>IF(OR($A$1="", 'Post-its'!B265=$A$1),'Post-its'!W265,"")</f>
        <v>&lt;concept id="1258" label="The creative learning environment - solution&amp;#xa;0. More TEL - better infrastructure&amp;#xa;and connectivity, access to&amp;#xa;personal tools and devices for all&amp;#xa;students&amp;#xa;1258"/&gt;</v>
      </c>
    </row>
    <row r="277" spans="1:1">
      <c r="A277" t="str">
        <f>IF(OR($A$1="", 'Post-its'!B266=$A$1),'Post-its'!W266,"")</f>
        <v>&lt;concept id="1259" label="The creative learning environment - connection from Learning to be a changemaker&amp;#xa;Collaboration and innovation platforms&amp;#xa;1259"/&gt;</v>
      </c>
    </row>
    <row r="278" spans="1:1">
      <c r="A278" t="str">
        <f>IF(OR($A$1="", 'Post-its'!B267=$A$1),'Post-its'!W267,"")</f>
        <v>&lt;concept id="1260" label="The creative learning environment - solution&amp;#xa;1.Open-ended games, design spaces&amp;#xa;(like Simcity etc)&amp;#xa;1260"/&gt;</v>
      </c>
    </row>
    <row r="279" spans="1:1">
      <c r="A279" t="str">
        <f>IF(OR($A$1="", 'Post-its'!B268=$A$1),'Post-its'!W268,"")</f>
        <v>&lt;concept id="1261" label="The creative learning environment - connection from Assessment&amp;#xa;Open-endedness important but makes&amp;#xa;assement hard&amp;#xa;1261"/&gt;</v>
      </c>
    </row>
    <row r="280" spans="1:1">
      <c r="A280" t="str">
        <f>IF(OR($A$1="", 'Post-its'!B269=$A$1),'Post-its'!W269,"")</f>
        <v>&lt;concept id="1262" label="The creative learning environment - connection from The adaptive school&amp;#xa;Solution 4 - (Keeping learning paths&amp;#xa;open-ended)&amp;#xa;1262"/&gt;</v>
      </c>
    </row>
    <row r="281" spans="1:1">
      <c r="A281" t="str">
        <f>IF(OR($A$1="", 'Post-its'!B270=$A$1),'Post-its'!W270,"")</f>
        <v>&lt;concept id="1263" label="The creative learning environment - solution&amp;#xa;2. More access to more quantity&amp;#xa;and more quality of open digital&amp;#xa;tools and and open digital content&amp;#xa;(ODS and iTec for tools)&amp;#xa;1263"/&gt;</v>
      </c>
    </row>
    <row r="282" spans="1:1">
      <c r="A282" t="str">
        <f>IF(OR($A$1="", 'Post-its'!B271=$A$1),'Post-its'!W271,"")</f>
        <v>&lt;concept id="1264" label="The creative learning environment - connection from The adaptive school&amp;#xa;Like our solution 7 Social equity&amp;#xa;and fairness&amp;#xa;1264"/&gt;</v>
      </c>
    </row>
    <row r="283" spans="1:1">
      <c r="A283" t="str">
        <f>IF(OR($A$1="", 'Post-its'!B272=$A$1),'Post-its'!W272,"")</f>
        <v>&lt;concept id="1265" label="The creative learning environment - connection from The adaptive school&amp;#xa;Like our solution 6 Holistic planning&amp;#xa;1265"/&gt;</v>
      </c>
    </row>
    <row r="284" spans="1:1">
      <c r="A284" t="str">
        <f>IF(OR($A$1="", 'Post-its'!B273=$A$1),'Post-its'!W273,"")</f>
        <v>&lt;concept id="1266" label="The creative learning environment - solution&amp;#xa;3. New school friendly secure and&amp;#xa;&amp;amp; managed web-based social&amp;#xa;network platforms&amp;#xa;1266"/&gt;</v>
      </c>
    </row>
    <row r="285" spans="1:1">
      <c r="A285" t="str">
        <f>IF(OR($A$1="", 'Post-its'!B274=$A$1),'Post-its'!W274,"")</f>
        <v>&lt;concept id="1267" label="The creative learning environment - connection from Learning to be a changemaker&amp;#xa;Using social media to connect with&amp;#xa;the community&amp;#xa;1267"/&gt;</v>
      </c>
    </row>
    <row r="286" spans="1:1">
      <c r="A286" t="str">
        <f>IF(OR($A$1="", 'Post-its'!B275=$A$1),'Post-its'!W275,"")</f>
        <v>&lt;concept id="1268" label="The creative learning environment - connection from Stakeholder Engagement&amp;#xa;Share portfolio&amp;#xa;1268"/&gt;</v>
      </c>
    </row>
    <row r="287" spans="1:1">
      <c r="A287" t="str">
        <f>IF(OR($A$1="", 'Post-its'!B276=$A$1),'Post-its'!W276,"")</f>
        <v>&lt;concept id="1269" label="The creative learning environment - connection from Stakeholder Engagement&amp;#xa;Like solution 1 Curriculum Agile&amp;#xa;Roadmapping tool&amp;#xa;1269"/&gt;</v>
      </c>
    </row>
    <row r="288" spans="1:1">
      <c r="A288" t="str">
        <f>IF(OR($A$1="", 'Post-its'!B277=$A$1),'Post-its'!W277,"")</f>
        <v>&lt;concept id="1270" label="The creative learning environment - solution&amp;#xa;4. Learning to code - material (write&amp;#xa;computer programs)&amp;#xa;1270"/&gt;</v>
      </c>
    </row>
    <row r="289" spans="1:1">
      <c r="A289" t="str">
        <f>IF(OR($A$1="", 'Post-its'!B278=$A$1),'Post-its'!W278,"")</f>
        <v>&lt;concept id="1271" label="The creative learning environment - connection from Learning to be a changemaker&amp;#xa;Problem/task based learning through&amp;#xa;collaboration with diverse groups&amp;#xa;1271"/&gt;</v>
      </c>
    </row>
    <row r="290" spans="1:1">
      <c r="A290" t="str">
        <f>IF(OR($A$1="", 'Post-its'!B279=$A$1),'Post-its'!W279,"")</f>
        <v>&lt;concept id="1272" label="The creative learning environment - solution&amp;#xa;5. Collaborative learning spaces&amp;#xa;and assessment of the collaboration&amp;#xa;1272"/&gt;</v>
      </c>
    </row>
    <row r="291" spans="1:1">
      <c r="A291" t="str">
        <f>IF(OR($A$1="", 'Post-its'!B280=$A$1),'Post-its'!W280,"")</f>
        <v>&lt;concept id="1273" label="The creative learning environment - connection from Assessment&amp;#xa;There is lots of research on this&amp;#xa;already see e.g. CSCL 2011 conference&amp;#xa;Hong Kong&amp;#xa;1273"/&gt;</v>
      </c>
    </row>
    <row r="292" spans="1:1">
      <c r="A292" t="str">
        <f>IF(OR($A$1="", 'Post-its'!B281=$A$1),'Post-its'!W281,"")</f>
        <v>&lt;concept id="1274" label="The creative learning environment - connection from Learning to be a changemaker&amp;#xa;Collaboration and innovation platforms&amp;#xa;1274"/&gt;</v>
      </c>
    </row>
    <row r="293" spans="1:1">
      <c r="A293" t="str">
        <f>IF(OR($A$1="", 'Post-its'!B282=$A$1),'Post-its'!W282,"")</f>
        <v>&lt;concept id="1275" label="The creative learning environment - solution&amp;#xa;6. Individual learning goals and&amp;#xa;interest management system. A system&amp;#xa;that allows individual pupils&amp;#xa;to state their own learning&amp;#xa;goals and interests, e.g. I want&amp;#xa;to learn electronics to build a&amp;#xa;robot, I am interested in acting&amp;#xa;1275"/&gt;</v>
      </c>
    </row>
    <row r="294" spans="1:1">
      <c r="A294" t="str">
        <f>IF(OR($A$1="", 'Post-its'!B283=$A$1),'Post-its'!W283,"")</f>
        <v>&lt;concept id="1276" label="The creative learning environment - connection from Assessment&amp;#xa;Goal - Ownership of assessment&amp;#xa;1276"/&gt;</v>
      </c>
    </row>
    <row r="295" spans="1:1">
      <c r="A295" t="str">
        <f>IF(OR($A$1="", 'Post-its'!B284=$A$1),'Post-its'!W284,"")</f>
        <v>&lt;concept id="1277" label="The creative learning environment - technology&amp;#xa;Interoperability of devices and&amp;#xa;tools&amp;#xa;1277"/&gt;</v>
      </c>
    </row>
    <row r="296" spans="1:1">
      <c r="A296" t="str">
        <f>IF(OR($A$1="", 'Post-its'!B285=$A$1),'Post-its'!W285,"")</f>
        <v>&lt;concept id="1278" label="The creative learning environment - technology&amp;#xa;Friendly authoring tools&amp;#xa;1278"/&gt;</v>
      </c>
    </row>
    <row r="297" spans="1:1">
      <c r="A297" t="str">
        <f>IF(OR($A$1="", 'Post-its'!B286=$A$1),'Post-its'!W286,"")</f>
        <v>&lt;concept id="1279" label="The creative learning environment - technology&amp;#xa;Evaluation assessmet tools for e-content&amp;#xa;1279"/&gt;</v>
      </c>
    </row>
    <row r="298" spans="1:1">
      <c r="A298" t="str">
        <f>IF(OR($A$1="", 'Post-its'!B287=$A$1),'Post-its'!W287,"")</f>
        <v>&lt;concept id="1280" label="The creative learning environment - technology&amp;#xa;Integration of social networks and&amp;#xa;cloud storage technologies (&amp;#xa;e.g. Dropbox) plus internet security&amp;#xa;in virtual environments&amp;#xa;1280"/&gt;</v>
      </c>
    </row>
    <row r="299" spans="1:1">
      <c r="A299" t="str">
        <f>IF(OR($A$1="", 'Post-its'!B288=$A$1),'Post-its'!W288,"")</f>
        <v>&lt;concept id="1281" label="The creative learning environment - technology&amp;#xa;identity management technologies,&amp;#xa;authentication systems&amp;#xa;1281"/&gt;</v>
      </c>
    </row>
    <row r="300" spans="1:1">
      <c r="A300" t="str">
        <f>IF(OR($A$1="", 'Post-its'!B289=$A$1),'Post-its'!W289,"")</f>
        <v>&lt;concept id="1282" label="The creative learning environment - technology&amp;#xa;Shared portfolios&amp;#xa;1282"/&gt;</v>
      </c>
    </row>
    <row r="301" spans="1:1">
      <c r="A301" t="str">
        <f>IF(OR($A$1="", 'Post-its'!B290=$A$1),'Post-its'!W290,"")</f>
        <v>&lt;concept id="1283" label="The creative learning environment - technology&amp;#xa;Pedagogical embedding of open ended&amp;#xa;simulations&amp;#xa;1283"/&gt;</v>
      </c>
    </row>
    <row r="302" spans="1:1">
      <c r="A302" t="str">
        <f>IF(OR($A$1="", 'Post-its'!B291=$A$1),'Post-its'!W291,"")</f>
        <v>&lt;concept id="1284" label="The creative learning environment - technology&amp;#xa;Learning analytics tools&amp;#xa;1284"/&gt;</v>
      </c>
    </row>
    <row r="303" spans="1:1">
      <c r="A303" t="str">
        <f>IF(OR($A$1="", 'Post-its'!B292=$A$1),'Post-its'!W292,"")</f>
        <v>&lt;concept id="1285" label="The creative learning environment - technology&amp;#xa;Tools for assessing aspects of collaboration&amp;#xa;(e.g. communication&amp;#xa;flow in games, forms of participation)&amp;#xa;1285"/&gt;</v>
      </c>
    </row>
    <row r="304" spans="1:1">
      <c r="A304" t="str">
        <f>IF(OR($A$1="", 'Post-its'!B293=$A$1),'Post-its'!W293,"")</f>
        <v>&lt;concept id="1286" label="The creative learning environment - technology&amp;#xa;Tools assessing creativity (diversity,&amp;#xa;originality, visualisation&amp;#xa;tools)&amp;#xa;1286"/&gt;</v>
      </c>
    </row>
    <row r="305" spans="1:1">
      <c r="A305" t="str">
        <f>IF(OR($A$1="", 'Post-its'!B294=$A$1),'Post-its'!W294,"")</f>
        <v>&lt;concept id="1287" label="The creative learning environment - connection from Assessment&amp;#xa;Connected to our goals we forgot&amp;#xa;about it :)&amp;#xa;1287"/&gt;</v>
      </c>
    </row>
    <row r="306" spans="1:1">
      <c r="A306" t="str">
        <f>IF(OR($A$1="", 'Post-its'!B295=$A$1),'Post-its'!W295,"")</f>
        <v>&lt;concept id="1288" label="The creative learning environment - other-resource&amp;#xa;Market regulation public procurement&amp;#xa;1288"/&gt;</v>
      </c>
    </row>
    <row r="307" spans="1:1">
      <c r="A307" t="str">
        <f>IF(OR($A$1="", 'Post-its'!B296=$A$1),'Post-its'!W296,"")</f>
        <v>&lt;concept id="1289" label="The creative learning environment - other-resource&amp;#xa;Policy / e-inclusion, political&amp;#xa;will, finance&amp;#xa;1289"/&gt;</v>
      </c>
    </row>
    <row r="308" spans="1:1">
      <c r="A308" t="str">
        <f>IF(OR($A$1="", 'Post-its'!B297=$A$1),'Post-its'!W297,"")</f>
        <v>&lt;concept id="1290" label="The creative learning environment - other-resource&amp;#xa;Adoption of TEL agenda by school&amp;#xa;leaders (Role/ guiding, training&amp;#xa;awareness raising)&amp;#xa;1290"/&gt;</v>
      </c>
    </row>
    <row r="309" spans="1:1">
      <c r="A309" t="str">
        <f>IF(OR($A$1="", 'Post-its'!B298=$A$1),'Post-its'!W298,"")</f>
        <v>&lt;concept id="1291" label="The creative learning environment - other-resource&amp;#xa;Adoption of open standards&amp;#xa;1291"/&gt;</v>
      </c>
    </row>
    <row r="310" spans="1:1">
      <c r="A310" t="str">
        <f>IF(OR($A$1="", 'Post-its'!B299=$A$1),'Post-its'!W299,"")</f>
        <v>&lt;concept id="1292" label="The creative learning environment - other-resource&amp;#xa;Business models for high-quality&amp;#xa;open content and market creation&amp;#xa;1292"/&gt;</v>
      </c>
    </row>
    <row r="311" spans="1:1">
      <c r="A311" t="str">
        <f>IF(OR($A$1="", 'Post-its'!B300=$A$1),'Post-its'!W300,"")</f>
        <v>&lt;concept id="1293" label="The creative learning environment - other-resource&amp;#xa;Adoption of learning analytics as&amp;#xa;assessment method by teachers&amp;#xa;1293"/&gt;</v>
      </c>
    </row>
    <row r="312" spans="1:1">
      <c r="A312" t="str">
        <f>IF(OR($A$1="", 'Post-its'!B301=$A$1),'Post-its'!W301,"")</f>
        <v>&lt;concept id="1294" label="The creative learning environment - other-resource&amp;#xa;Policy - change the school culture&amp;#xa;to more student-centred individual&amp;#xa;learner goals&amp;#xa;1294"/&gt;</v>
      </c>
    </row>
    <row r="313" spans="1:1">
      <c r="A313" t="str">
        <f>IF(OR($A$1="", 'Post-its'!B302=$A$1),'Post-its'!W302,"")</f>
        <v>&lt;concept id="1295" label="The creative learning environment - other-resource&amp;#xa;Adoption of learning analytics at&amp;#xa;state level&amp;#xa;1295"/&gt;</v>
      </c>
    </row>
    <row r="314" spans="1:1">
      <c r="A314" t="str">
        <f>IF(OR($A$1="", 'Post-its'!B303=$A$1),'Post-its'!W303,"")</f>
        <v>&lt;concept id="1296" label="The creative learning environment - other-resource&amp;#xa;Modernised / new policy and regulation&amp;#xa;regarding children&amp;apos;s&amp;#xa;internet safety - data security&amp;#xa;strategy&amp;#xa;1296"/&gt;</v>
      </c>
    </row>
    <row r="315" spans="1:1">
      <c r="A315" t="str">
        <f>IF(OR($A$1="", 'Post-its'!B304=$A$1),'Post-its'!W304,"")</f>
        <v>&lt;concept id="1297" label="The creative learning environment - other-resource&amp;#xa;Share &amp;quot;framework of value&amp;quot;&amp;#xa;of e-content evaluation mechanisms&amp;#xa;1297"/&gt;</v>
      </c>
    </row>
    <row r="316" spans="1:1">
      <c r="A316" t="str">
        <f>IF(OR($A$1="", 'Post-its'!B305=$A$1),'Post-its'!W305,"")</f>
        <v>&lt;concept id="1298" label="The creative learning environment - other-resource&amp;#xa;Adoption of collaborative learning&amp;#xa;process by teachers / schools;&amp;#xa;re-skilling teachers in relevant&amp;#xa;topics&amp;#xa;1298"/&gt;</v>
      </c>
    </row>
    <row r="317" spans="1:1">
      <c r="A317" t="str">
        <f>IF(OR($A$1="", 'Post-its'!B306=$A$1),'Post-its'!W306,"")</f>
        <v>&lt;concept id="1299" label="The creative learning environment - other-resource&amp;#xa;Teacher training, policy, culture&amp;#xa;around coding / programming&amp;#xa;1299"/&gt;</v>
      </c>
    </row>
    <row r="318" spans="1:1">
      <c r="A318" t="str">
        <f>IF(OR($A$1="", 'Post-its'!B307=$A$1),'Post-its'!W307,"")</f>
        <v>&lt;concept id="1300" label="The creative learning environment - connection from Stakeholder Engagement&amp;#xa;Like solution 1 Curriculum Agile&amp;#xa;Roadmapping tool&amp;#xa;1300"/&gt;</v>
      </c>
    </row>
    <row r="319" spans="1:1">
      <c r="A319" t="str">
        <f>IF(OR($A$1="", 'Post-its'!B308=$A$1),'Post-its'!W308,"")</f>
        <v>&lt;concept id="1301" label="The adaptive school - goal&amp;#xa;Mission / purpose / vision feeds&amp;#xa;the process of planning &amp;amp; change&amp;#xa;1301"/&gt;</v>
      </c>
    </row>
    <row r="320" spans="1:1">
      <c r="A320" t="str">
        <f>IF(OR($A$1="", 'Post-its'!B309=$A$1),'Post-its'!W309,"")</f>
        <v>&lt;concept id="1302" label="The adaptive school - connection from The creative learning environment&amp;#xa;We need this to include creative&amp;#xa;learning&amp;#xa;1302"/&gt;</v>
      </c>
    </row>
    <row r="321" spans="1:1">
      <c r="A321" t="str">
        <f>IF(OR($A$1="", 'Post-its'!B310=$A$1),'Post-its'!W310,"")</f>
        <v>&lt;concept id="1303" label="The adaptive school - goal&amp;#xa;All schools take into account best&amp;#xa;practices and existing bodies&amp;#xa;of knowledge&amp;#xa;1303"/&gt;</v>
      </c>
    </row>
    <row r="322" spans="1:1">
      <c r="A322" t="str">
        <f>IF(OR($A$1="", 'Post-its'!B311=$A$1),'Post-its'!W311,"")</f>
        <v>&lt;concept id="1304" label="The adaptive school - goal&amp;#xa;Understand and transform the present&amp;#xa;in order to create a different&amp;#xa;future (for the school)&amp;#xa;1304"/&gt;</v>
      </c>
    </row>
    <row r="323" spans="1:1">
      <c r="A323" t="str">
        <f>IF(OR($A$1="", 'Post-its'!B312=$A$1),'Post-its'!W312,"")</f>
        <v>&lt;concept id="1305" label="The adaptive school - goal&amp;#xa;Create environment which allows&amp;#xa;for flexibility and innovation&amp;#xa;1305"/&gt;</v>
      </c>
    </row>
    <row r="324" spans="1:1">
      <c r="A324" t="str">
        <f>IF(OR($A$1="", 'Post-its'!B313=$A$1),'Post-its'!W313,"")</f>
        <v>&lt;concept id="1306" label="The adaptive school - goal&amp;#xa;How do we organise the school (to&amp;#xa;implement?) all desired characteristics&amp;#xa;of the vision&amp;#xa;1306"/&gt;</v>
      </c>
    </row>
    <row r="325" spans="1:1">
      <c r="A325" t="str">
        <f>IF(OR($A$1="", 'Post-its'!B314=$A$1),'Post-its'!W314,"")</f>
        <v>&lt;concept id="1307" label="The adaptive school - goal&amp;#xa;Integrate the school into the community&amp;#xa;1307"/&gt;</v>
      </c>
    </row>
    <row r="326" spans="1:1">
      <c r="A326" t="str">
        <f>IF(OR($A$1="", 'Post-its'!B315=$A$1),'Post-its'!W315,"")</f>
        <v>&lt;concept id="1308" label="The adaptive school - goal&amp;#xa;How we create evaluation process&amp;#xa;for new innovation before and after&amp;#xa;1308"/&gt;</v>
      </c>
    </row>
    <row r="327" spans="1:1">
      <c r="A327" t="str">
        <f>IF(OR($A$1="", 'Post-its'!B316=$A$1),'Post-its'!W316,"")</f>
        <v>&lt;concept id="1309" label="The adaptive school - goal&amp;#xa;Empower teachers to take charge&amp;#xa;of their own professional development&amp;#xa;1309"/&gt;</v>
      </c>
    </row>
    <row r="328" spans="1:1">
      <c r="A328" t="str">
        <f>IF(OR($A$1="", 'Post-its'!B317=$A$1),'Post-its'!W317,"")</f>
        <v>&lt;concept id="1310" label="The adaptive school - connection from Learning to be a changemaker&amp;#xa;Link to new pedagogies&amp;#xa;1310"/&gt;</v>
      </c>
    </row>
    <row r="329" spans="1:1">
      <c r="A329" t="str">
        <f>IF(OR($A$1="", 'Post-its'!B318=$A$1),'Post-its'!W318,"")</f>
        <v>&lt;concept id="1311" label="The adaptive school - connection from Assessment&amp;#xa;Training teachers for assessment&amp;#xa;design&amp;#xa;1311"/&gt;</v>
      </c>
    </row>
    <row r="330" spans="1:1">
      <c r="A330" t="str">
        <f>IF(OR($A$1="", 'Post-its'!B319=$A$1),'Post-its'!W319,"")</f>
        <v>&lt;concept id="1312" label="The adaptive school - goal&amp;#xa;Address issues of fairness and social&amp;#xa;justice&amp;#xa;1312"/&gt;</v>
      </c>
    </row>
    <row r="331" spans="1:1">
      <c r="A331" t="str">
        <f>IF(OR($A$1="", 'Post-its'!B320=$A$1),'Post-its'!W320,"")</f>
        <v>&lt;concept id="1313" label="The adaptive school - connection from Learning to be a changemaker&amp;#xa;Bridging the digital divide&amp;#xa;1313"/&gt;</v>
      </c>
    </row>
    <row r="332" spans="1:1">
      <c r="A332" t="str">
        <f>IF(OR($A$1="", 'Post-its'!B321=$A$1),'Post-its'!W321,"")</f>
        <v>&lt;concept id="1314" label="The adaptive school - connection from Assessment&amp;#xa;Social awareness, cultural feedback,&amp;#xa;transparency of assessment&amp;#xa;1314"/&gt;</v>
      </c>
    </row>
    <row r="333" spans="1:1">
      <c r="A333" t="str">
        <f>IF(OR($A$1="", 'Post-its'!B322=$A$1),'Post-its'!W322,"")</f>
        <v>&lt;concept id="1315" label="The adaptive school - solution&amp;#xa;1. Institutionalise roadmapping&amp;#xa;as strategic planning (to involve&amp;#xa;all stakeholders) to define: vision,&amp;#xa;mission, purpose at government&amp;#xa;and school levels&amp;#xa;1315"/&gt;</v>
      </c>
    </row>
    <row r="334" spans="1:1">
      <c r="A334" t="str">
        <f>IF(OR($A$1="", 'Post-its'!B323=$A$1),'Post-its'!W323,"")</f>
        <v>&lt;concept id="1316" label="The adaptive school - connection from Stakeholder Engagement&amp;#xa;Like solution 1 Curriculum Agile&amp;#xa;Roadmapping tool&amp;#xa;1316"/&gt;</v>
      </c>
    </row>
    <row r="335" spans="1:1">
      <c r="A335" t="str">
        <f>IF(OR($A$1="", 'Post-its'!B324=$A$1),'Post-its'!W324,"")</f>
        <v>&lt;concept id="1317" label="The adaptive school - solution&amp;#xa;2. School management mentoring programmes&amp;#xa;1317"/&gt;</v>
      </c>
    </row>
    <row r="336" spans="1:1">
      <c r="A336" t="str">
        <f>IF(OR($A$1="", 'Post-its'!B325=$A$1),'Post-its'!W325,"")</f>
        <v>&lt;concept id="1318" label="The adaptive school - solution&amp;#xa;3. Piloting innovation (short and&amp;#xa;long term) (schools)&amp;#xa;1318"/&gt;</v>
      </c>
    </row>
    <row r="337" spans="1:1">
      <c r="A337" t="str">
        <f>IF(OR($A$1="", 'Post-its'!B326=$A$1),'Post-its'!W326,"")</f>
        <v>&lt;concept id="1319" label="The adaptive school - solution&amp;#xa;4. Keeping learning paths open ended&amp;#xa; (learners, students, teachers)&amp;#xa;1319"/&gt;</v>
      </c>
    </row>
    <row r="338" spans="1:1">
      <c r="A338" t="str">
        <f>IF(OR($A$1="", 'Post-its'!B327=$A$1),'Post-its'!W327,"")</f>
        <v>&lt;concept id="1320" label="The adaptive school - connection from Assessment&amp;#xa;Open-endedness very important for&amp;#xa;quality (versus superficial) assessment&amp;#xa;1320"/&gt;</v>
      </c>
    </row>
    <row r="339" spans="1:1">
      <c r="A339" t="str">
        <f>IF(OR($A$1="", 'Post-its'!B328=$A$1),'Post-its'!W328,"")</f>
        <v>&lt;concept id="1321" label="The adaptive school - solution&amp;#xa;5. Incentives for teachers to change&amp;#xa;( Change curricula via action&amp;#xa;research?, Teacher networks for&amp;#xa;cooperation?)&amp;#xa;1321"/&gt;</v>
      </c>
    </row>
    <row r="340" spans="1:1">
      <c r="A340" t="str">
        <f>IF(OR($A$1="", 'Post-its'!B329=$A$1),'Post-its'!W329,"")</f>
        <v>&lt;concept id="1322" label="The adaptive school - solution&amp;#xa;6. Holistic planning of ICT support&amp;#xa;for education (management, reference&amp;#xa;model framework?)&amp;#xa;1322"/&gt;</v>
      </c>
    </row>
    <row r="341" spans="1:1">
      <c r="A341" t="str">
        <f>IF(OR($A$1="", 'Post-its'!B330=$A$1),'Post-its'!W330,"")</f>
        <v>&lt;concept id="1323" label="The adaptive school - solution&amp;#xa;7. Alleviate social and digital&amp;#xa;divide&amp;#xa;1323"/&gt;</v>
      </c>
    </row>
    <row r="342" spans="1:1">
      <c r="A342" t="str">
        <f>IF(OR($A$1="", 'Post-its'!B331=$A$1),'Post-its'!W331,"")</f>
        <v>&lt;concept id="1324" label="The adaptive school - connection from Learning to be a changemaker&amp;#xa;From digital divide to digital equity&amp;#xa;(2 post-its)&amp;#xa;1324"/&gt;</v>
      </c>
    </row>
    <row r="343" spans="1:1">
      <c r="A343" t="str">
        <f>IF(OR($A$1="", 'Post-its'!B332=$A$1),'Post-its'!W332,"")</f>
        <v>&lt;concept id="1325" label="The adaptive school - connection from The creative learning environment&amp;#xa;Links to solution 0. More TEL&amp;#xa;1325"/&gt;</v>
      </c>
    </row>
    <row r="344" spans="1:1">
      <c r="A344" t="str">
        <f>IF(OR($A$1="", 'Post-its'!B333=$A$1),'Post-its'!W333,"")</f>
        <v>&lt;concept id="1326" label="The adaptive school - connection from Learning to be a changemaker&amp;#xa;Redefine teachers frameworks for&amp;#xa;professional development&amp;#xa;1326"/&gt;</v>
      </c>
    </row>
    <row r="345" spans="1:1">
      <c r="A345" t="str">
        <f>IF(OR($A$1="", 'Post-its'!B334=$A$1),'Post-its'!W334,"")</f>
        <v>&lt;concept id="1327" label="The adaptive school - solution&amp;#xa;Use technology to harvest emotional&amp;#xa;and motivational measures&amp;#xa;1327"/&gt;</v>
      </c>
    </row>
    <row r="346" spans="1:1">
      <c r="A346" t="str">
        <f>IF(OR($A$1="", 'Post-its'!B335=$A$1),'Post-its'!W335,"")</f>
        <v>&lt;concept id="1328" label="The adaptive school - connection from Learning to be a changemaker&amp;#xa;Political activisms and things?&amp;#xa;you see elsewhere to create the&amp;#xa;future&amp;#xa;1328"/&gt;</v>
      </c>
    </row>
    <row r="347" spans="1:1">
      <c r="A347" t="str">
        <f>IF(OR($A$1="", 'Post-its'!B336=$A$1),'Post-its'!W336,"")</f>
        <v>&lt;concept id="1329" label="The adaptive school - connection from Learning to be a changemaker&amp;#xa;Use school spaces and resources&amp;#xa;open to communities&amp;#xa;1329"/&gt;</v>
      </c>
    </row>
    <row r="348" spans="1:1">
      <c r="A348" t="str">
        <f>IF(OR($A$1="", 'Post-its'!B337=$A$1),'Post-its'!W337,"")</f>
        <v>&lt;concept id="1330" label="The adaptive school - connection from Learning to be a changemaker&amp;#xa;Use school libraries to engage communities&amp;#xa;1330"/&gt;</v>
      </c>
    </row>
    <row r="349" spans="1:1">
      <c r="A349" t="str">
        <f>IF(OR($A$1="", 'Post-its'!B338=$A$1),'Post-its'!W338,"")</f>
        <v>&lt;concept id="1331" label="The adaptive school - connection from Stakeholder Engagement&amp;#xa;Global citizen - 5. Flexible global&amp;#xa;curriculum that leads to global&amp;#xa;citizens, among others&amp;#xa;1331"/&gt;</v>
      </c>
    </row>
    <row r="350" spans="1:1">
      <c r="A350" t="str">
        <f>IF(OR($A$1="", 'Post-its'!B339=$A$1),'Post-its'!W339,"")</f>
        <v>&lt;concept id="1332" label="The adaptive school - connection from The creative learning environment&amp;#xa;This fosters creativity&amp;#xa;1332"/&gt;</v>
      </c>
    </row>
    <row r="351" spans="1:1">
      <c r="A351" t="str">
        <f>IF(OR($A$1="", 'Post-its'!B340=$A$1),'Post-its'!W340,"")</f>
        <v>&lt;concept id="1333" label="The adaptive school - connection from Stakeholder Engagement&amp;#xa;Training teachers - solution 3 Increased&amp;#xa;Teacher-led professional&amp;#xa;development&amp;#xa;1333"/&gt;</v>
      </c>
    </row>
    <row r="352" spans="1:1">
      <c r="A352" t="str">
        <f>IF(OR($A$1="", 'Post-its'!B341=$A$1),'Post-its'!W341,"")</f>
        <v>&lt;concept id="1334" label="The adaptive school - technology&amp;#xa;e.g.Microsoft Partners in Learning&amp;#xa;1334"/&gt;</v>
      </c>
    </row>
    <row r="353" spans="1:1">
      <c r="A353" t="str">
        <f>IF(OR($A$1="", 'Post-its'!B342=$A$1),'Post-its'!W342,"")</f>
        <v>&lt;concept id="1335" label="The adaptive school - technology&amp;#xa;Reflective tools: wiki, blogs, e-portfolios&amp;#xa;(Mahara), concept maps,&amp;#xa;others...&amp;#xa;1335"/&gt;</v>
      </c>
    </row>
    <row r="354" spans="1:1">
      <c r="A354" t="str">
        <f>IF(OR($A$1="", 'Post-its'!B343=$A$1),'Post-its'!W343,"")</f>
        <v>&lt;concept id="1336" label="The adaptive school - technology&amp;#xa;E-games, open platform, web 2.0&amp;#xa;tools, social networking tools (Facebook,&amp;#xa;wikis) LMS (Moodle...),&amp;#xa;Animations&amp;#xa;1336"/&gt;</v>
      </c>
    </row>
    <row r="355" spans="1:1">
      <c r="A355" t="str">
        <f>IF(OR($A$1="", 'Post-its'!B344=$A$1),'Post-its'!W344,"")</f>
        <v>&lt;concept id="1337" label="The adaptive school - connection from Assessment&amp;#xa;Teachers / parents communities&amp;#xa;1337"/&gt;</v>
      </c>
    </row>
    <row r="356" spans="1:1">
      <c r="A356" t="str">
        <f>IF(OR($A$1="", 'Post-its'!B345=$A$1),'Post-its'!W345,"")</f>
        <v>&lt;concept id="1338" label="The adaptive school - connection from The creative learning environment&amp;#xa;Social network solutions&amp;#xa;1338"/&gt;</v>
      </c>
    </row>
    <row r="357" spans="1:1">
      <c r="A357" t="str">
        <f>IF(OR($A$1="", 'Post-its'!B346=$A$1),'Post-its'!W346,"")</f>
        <v>&lt;concept id="1339" label="The adaptive school - connection from The creative learning environment&amp;#xa;Open-ended games solutions&amp;#xa;1339"/&gt;</v>
      </c>
    </row>
    <row r="358" spans="1:1">
      <c r="A358" t="str">
        <f>IF(OR($A$1="", 'Post-its'!B347=$A$1),'Post-its'!W347,"")</f>
        <v>&lt;concept id="1340" label="The adaptive school - connection from The creative learning environment&amp;#xa;Solution 2 - more access to open&amp;#xa;digital tools and open digital&amp;#xa;content...&amp;#xa;1340"/&gt;</v>
      </c>
    </row>
    <row r="359" spans="1:1">
      <c r="A359" t="str">
        <f>IF(OR($A$1="", 'Post-its'!B348=$A$1),'Post-its'!W348,"")</f>
        <v>&lt;concept id="1341" label="The adaptive school - technology&amp;#xa;TEL-LET - Reference Models, Process&amp;#xa;Frameworks, Architecture, BOK&amp;apos;s,&amp;#xa;&amp;quot;ATAM&amp;quot; ???&amp;#xa;1341"/&gt;</v>
      </c>
    </row>
    <row r="360" spans="1:1">
      <c r="A360" t="str">
        <f>IF(OR($A$1="", 'Post-its'!B349=$A$1),'Post-its'!W349,"")</f>
        <v>&lt;concept id="1342" label="The adaptive school - technology&amp;#xa;Organisational activity models &amp;quot;compromising&amp;#xa;methodologies&amp;quot;&amp;#xa;e.g. &amp;quot;QFD&amp;quot; Mirja&amp;#xa;???&amp;#xa;1342"/&gt;</v>
      </c>
    </row>
    <row r="361" spans="1:1">
      <c r="A361" t="str">
        <f>IF(OR($A$1="", 'Post-its'!B350=$A$1),'Post-its'!W350,"")</f>
        <v>&lt;concept id="1343" label="The adaptive school - technology&amp;#xa;Disagreement Management, cartographies&amp;#xa;???&amp;#xa;1343"/&gt;</v>
      </c>
    </row>
    <row r="362" spans="1:1">
      <c r="A362" t="str">
        <f>IF(OR($A$1="", 'Post-its'!B351=$A$1),'Post-its'!W351,"")</f>
        <v>&lt;concept id="1344" label="The adaptive school - technology&amp;#xa;MOOC-like programs to incorporate&amp;#xa;students left behind&amp;#xa;1344"/&gt;</v>
      </c>
    </row>
    <row r="363" spans="1:1">
      <c r="A363" t="str">
        <f>IF(OR($A$1="", 'Post-its'!B352=$A$1),'Post-its'!W352,"")</f>
        <v>&lt;concept id="1345" label="The adaptive school - technology&amp;#xa;Free tools and platforms&amp;#xa;1345"/&gt;</v>
      </c>
    </row>
    <row r="364" spans="1:1">
      <c r="A364" t="str">
        <f>IF(OR($A$1="", 'Post-its'!B353=$A$1),'Post-its'!W353,"")</f>
        <v>&lt;concept id="1346" label="The adaptive school - connection from The creative learning environment&amp;#xa;Solution 2 - more access to open&amp;#xa;digital tools and open digital&amp;#xa;content...&amp;#xa;1346"/&gt;</v>
      </c>
    </row>
    <row r="365" spans="1:1">
      <c r="A365" t="str">
        <f>IF(OR($A$1="", 'Post-its'!B354=$A$1),'Post-its'!W354,"")</f>
        <v>&lt;concept id="1347" label="The adaptive school - other-resource&amp;#xa;Methodology - Critical action research&amp;#xa;1347"/&gt;</v>
      </c>
    </row>
    <row r="366" spans="1:1">
      <c r="A366" t="str">
        <f>IF(OR($A$1="", 'Post-its'!B355=$A$1),'Post-its'!W355,"")</f>
        <v>&lt;concept id="1348" label="The adaptive school - other-resource&amp;#xa;Methodology - Emancipatory education&amp;#xa;(understanding, reflectiing&amp;#xa;- restructing???)&amp;#xa;1348"/&gt;</v>
      </c>
    </row>
    <row r="367" spans="1:1">
      <c r="A367" t="str">
        <f>IF(OR($A$1="", 'Post-its'!B356=$A$1),'Post-its'!W356,"")</f>
        <v>&lt;concept id="1349" label="The adaptive school - other-resource&amp;#xa;Methodology - Reflective and active&amp;#xa;educators, students, citizens&amp;#xa;1349"/&gt;</v>
      </c>
    </row>
    <row r="368" spans="1:1">
      <c r="A368" t="str">
        <f>IF(OR($A$1="", 'Post-its'!B357=$A$1),'Post-its'!W357,"")</f>
        <v>&lt;concept id="1350" label="The adaptive school - other-resource&amp;#xa;Time - monetary recognition - incentives&amp;#xa;1350"/&gt;</v>
      </c>
    </row>
    <row r="369" spans="1:1">
      <c r="A369" t="str">
        <f>IF(OR($A$1="", 'Post-its'!B358=$A$1),'Post-its'!W358,"")</f>
        <v>&lt;concept id="1351" label="The adaptive school - other-resource&amp;#xa;Indicators that &amp;quot;it works&amp;quot;&amp;#xa;-&amp;gt; commitment from leadership&amp;#xa;1351"/&gt;</v>
      </c>
    </row>
    <row r="370" spans="1:1">
      <c r="A370" s="29" t="s">
        <v>732</v>
      </c>
    </row>
    <row r="371" spans="1:1">
      <c r="A371" s="29" t="s">
        <v>733</v>
      </c>
    </row>
    <row r="372" spans="1:1">
      <c r="A372" s="29" t="s">
        <v>734</v>
      </c>
    </row>
    <row r="373" spans="1:1">
      <c r="A373" s="29" t="s">
        <v>735</v>
      </c>
    </row>
    <row r="374" spans="1:1">
      <c r="A374" s="29" t="s">
        <v>736</v>
      </c>
    </row>
    <row r="375" spans="1:1">
      <c r="A375" s="29" t="s">
        <v>737</v>
      </c>
    </row>
    <row r="376" spans="1:1">
      <c r="A376" s="29" t="s">
        <v>764</v>
      </c>
    </row>
    <row r="377" spans="1:1">
      <c r="A377" s="29" t="s">
        <v>765</v>
      </c>
    </row>
    <row r="378" spans="1:1">
      <c r="A378" s="29" t="s">
        <v>766</v>
      </c>
    </row>
    <row r="379" spans="1:1">
      <c r="A379" s="29" t="s">
        <v>767</v>
      </c>
    </row>
    <row r="380" spans="1:1">
      <c r="A380" s="29" t="s">
        <v>768</v>
      </c>
    </row>
    <row r="381" spans="1:1">
      <c r="A381" s="29" t="s">
        <v>769</v>
      </c>
    </row>
    <row r="382" spans="1:1">
      <c r="A382" s="29" t="s">
        <v>770</v>
      </c>
    </row>
    <row r="383" spans="1:1">
      <c r="A383" s="29" t="s">
        <v>772</v>
      </c>
    </row>
    <row r="384" spans="1:1">
      <c r="A384" s="29" t="str">
        <f ca="1">'Post-its'!X7</f>
        <v>&lt;concept-appearance id="1000" x="9223" y="595" stylesheet-id="group" background-color="255, 255, 255, 255" /&gt;</v>
      </c>
    </row>
    <row r="385" spans="1:1">
      <c r="A385" t="str">
        <f ca="1">IF(OR($A$1="",'Post-its'!B8=$A$1),'Post-its'!X8,"")</f>
        <v>&lt;concept-appearance id="1001" x="9935" y="2213" stylesheet-id="goal" background-color="252, 229, 205,255" /&gt;</v>
      </c>
    </row>
    <row r="386" spans="1:1">
      <c r="A386" t="str">
        <f ca="1">IF(OR($A$1="",'Post-its'!B9=$A$1),'Post-its'!X9,"")</f>
        <v>&lt;concept-appearance id="1002" x="8184" y="666" stylesheet-id="group" background-color="252, 229, 205,255" /&gt;</v>
      </c>
    </row>
    <row r="387" spans="1:1">
      <c r="A387" t="str">
        <f ca="1">IF(OR($A$1="",'Post-its'!B10=$A$1),'Post-its'!X10,"")</f>
        <v>&lt;concept-appearance id="1003" x="8885" y="1666" stylesheet-id="goal-brainstorm" background-color="252, 229, 205,255" /&gt;</v>
      </c>
    </row>
    <row r="388" spans="1:1">
      <c r="A388" t="str">
        <f ca="1">IF(OR($A$1="",'Post-its'!B11=$A$1),'Post-its'!X11,"")</f>
        <v>&lt;concept-appearance id="1004" x="9132" y="1831" stylesheet-id="goal-brainstorm" background-color="252, 229, 205,255" /&gt;</v>
      </c>
    </row>
    <row r="389" spans="1:1">
      <c r="A389" t="str">
        <f ca="1">IF(OR($A$1="",'Post-its'!B12=$A$1),'Post-its'!X12,"")</f>
        <v>&lt;concept-appearance id="1005" x="9330" y="1294" stylesheet-id="goal-brainstorm" background-color="252, 229, 205,255" /&gt;</v>
      </c>
    </row>
    <row r="390" spans="1:1">
      <c r="A390" t="str">
        <f ca="1">IF(OR($A$1="",'Post-its'!B13=$A$1),'Post-its'!X13,"")</f>
        <v>&lt;concept-appearance id="1006" x="9751" y="1640" stylesheet-id="goal-brainstorm" background-color="252, 229, 205,255" /&gt;</v>
      </c>
    </row>
    <row r="391" spans="1:1">
      <c r="A391" t="str">
        <f ca="1">IF(OR($A$1="",'Post-its'!B14=$A$1),'Post-its'!X14,"")</f>
        <v>&lt;concept-appearance id="1007" x="9451" y="1765" stylesheet-id="goal-brainstorm" background-color="252, 229, 205,255" /&gt;</v>
      </c>
    </row>
    <row r="392" spans="1:1">
      <c r="A392" t="str">
        <f ca="1">IF(OR($A$1="",'Post-its'!B15=$A$1),'Post-its'!X15,"")</f>
        <v>&lt;concept-appearance id="1008" x="9589" y="1808" stylesheet-id="goal-brainstorm" background-color="252, 229, 205,255" /&gt;</v>
      </c>
    </row>
    <row r="393" spans="1:1">
      <c r="A393" t="str">
        <f ca="1">IF(OR($A$1="",'Post-its'!B16=$A$1),'Post-its'!X16,"")</f>
        <v>&lt;concept-appearance id="1009" x="8255" y="737" stylesheet-id="connection" background-color="207, 226, 243,255" /&gt;</v>
      </c>
    </row>
    <row r="394" spans="1:1">
      <c r="A394" t="str">
        <f ca="1">IF(OR($A$1="",'Post-its'!B17=$A$1),'Post-its'!X17,"")</f>
        <v>&lt;concept-appearance id="1010" x="8139" y="1419" stylesheet-id="goal-brainstorm" background-color="252, 229, 205,255" /&gt;</v>
      </c>
    </row>
    <row r="395" spans="1:1">
      <c r="A395" t="str">
        <f ca="1">IF(OR($A$1="",'Post-its'!B18=$A$1),'Post-its'!X18,"")</f>
        <v>&lt;concept-appearance id="1011" x="8393" y="1237" stylesheet-id="goal-brainstorm" background-color="252, 229, 205,255" /&gt;</v>
      </c>
    </row>
    <row r="396" spans="1:1">
      <c r="A396" t="str">
        <f ca="1">IF(OR($A$1="",'Post-its'!B19=$A$1),'Post-its'!X19,"")</f>
        <v>&lt;concept-appearance id="1012" x="8352" y="1420" stylesheet-id="goal-brainstorm" background-color="252, 229, 205,255" /&gt;</v>
      </c>
    </row>
    <row r="397" spans="1:1">
      <c r="A397" t="str">
        <f ca="1">IF(OR($A$1="",'Post-its'!B20=$A$1),'Post-its'!X20,"")</f>
        <v>&lt;concept-appearance id="1013" x="8655" y="1703" stylesheet-id="goal-brainstorm" background-color="252, 229, 205,255" /&gt;</v>
      </c>
    </row>
    <row r="398" spans="1:1">
      <c r="A398" t="str">
        <f ca="1">IF(OR($A$1="",'Post-its'!B21=$A$1),'Post-its'!X21,"")</f>
        <v>&lt;concept-appearance id="1014" x="9821" y="1555" stylesheet-id="goal-brainstorm" background-color="252, 229, 205,255" /&gt;</v>
      </c>
    </row>
    <row r="399" spans="1:1">
      <c r="A399" t="str">
        <f ca="1">IF(OR($A$1="",'Post-its'!B22=$A$1),'Post-its'!X22,"")</f>
        <v>&lt;concept-appearance id="1015" x="9891" y="1663" stylesheet-id="connection" background-color="217, 234, 211,255" /&gt;</v>
      </c>
    </row>
    <row r="400" spans="1:1">
      <c r="A400" t="str">
        <f ca="1">IF(OR($A$1="",'Post-its'!B23=$A$1),'Post-its'!X23,"")</f>
        <v>&lt;concept-appearance id="1016" x="8555" y="153" stylesheet-id="group" background-color="252, 229, 205,255" /&gt;</v>
      </c>
    </row>
    <row r="401" spans="1:1">
      <c r="A401" t="str">
        <f ca="1">IF(OR($A$1="",'Post-its'!B24=$A$1),'Post-its'!X24,"")</f>
        <v>&lt;concept-appearance id="1017" x="9112" y="1422" stylesheet-id="goal-brainstorm" background-color="252, 229, 205,255" /&gt;</v>
      </c>
    </row>
    <row r="402" spans="1:1">
      <c r="A402" t="str">
        <f ca="1">IF(OR($A$1="",'Post-its'!B25=$A$1),'Post-its'!X25,"")</f>
        <v>&lt;concept-appearance id="1018" x="9927" y="1813" stylesheet-id="goal-brainstorm" background-color="252, 229, 205,255" /&gt;</v>
      </c>
    </row>
    <row r="403" spans="1:1">
      <c r="A403" t="str">
        <f ca="1">IF(OR($A$1="",'Post-its'!B26=$A$1),'Post-its'!X26,"")</f>
        <v>&lt;concept-appearance id="1019" x="9228" y="1584" stylesheet-id="goal-brainstorm" background-color="252, 229, 205,255" /&gt;</v>
      </c>
    </row>
    <row r="404" spans="1:1">
      <c r="A404" t="str">
        <f ca="1">IF(OR($A$1="",'Post-its'!B27=$A$1),'Post-its'!X27,"")</f>
        <v>&lt;concept-appearance id="1020" x="9903" y="1800" stylesheet-id="goal-brainstorm" background-color="252, 229, 205,255" /&gt;</v>
      </c>
    </row>
    <row r="405" spans="1:1">
      <c r="A405" t="str">
        <f ca="1">IF(OR($A$1="",'Post-its'!B28=$A$1),'Post-its'!X28,"")</f>
        <v>&lt;concept-appearance id="1021" x="9319" y="1853" stylesheet-id="goal-brainstorm" background-color="252, 229, 205,255" /&gt;</v>
      </c>
    </row>
    <row r="406" spans="1:1">
      <c r="A406" t="str">
        <f ca="1">IF(OR($A$1="",'Post-its'!B29=$A$1),'Post-its'!X29,"")</f>
        <v>&lt;concept-appearance id="1022" x="9772" y="1115" stylesheet-id="goal-brainstorm" background-color="252, 229, 205,255" /&gt;</v>
      </c>
    </row>
    <row r="407" spans="1:1">
      <c r="A407" t="str">
        <f ca="1">IF(OR($A$1="",'Post-its'!B30=$A$1),'Post-its'!X30,"")</f>
        <v>&lt;concept-appearance id="1023" x="8114" y="816" stylesheet-id="group" background-color="252, 229, 205,255" /&gt;</v>
      </c>
    </row>
    <row r="408" spans="1:1">
      <c r="A408" t="str">
        <f ca="1">IF(OR($A$1="",'Post-its'!B31=$A$1),'Post-its'!X31,"")</f>
        <v>&lt;concept-appearance id="1024" x="9710" y="1452" stylesheet-id="goal-brainstorm" background-color="252, 229, 205,255" /&gt;</v>
      </c>
    </row>
    <row r="409" spans="1:1">
      <c r="A409" t="str">
        <f ca="1">IF(OR($A$1="",'Post-its'!B32=$A$1),'Post-its'!X32,"")</f>
        <v>&lt;concept-appearance id="1025" x="9670" y="1813" stylesheet-id="goal-brainstorm" background-color="252, 229, 205,255" /&gt;</v>
      </c>
    </row>
    <row r="410" spans="1:1">
      <c r="A410" t="str">
        <f ca="1">IF(OR($A$1="",'Post-its'!B33=$A$1),'Post-its'!X33,"")</f>
        <v>&lt;concept-appearance id="1026" x="9498" y="1199" stylesheet-id="goal-brainstorm" background-color="252, 229, 205,255" /&gt;</v>
      </c>
    </row>
    <row r="411" spans="1:1">
      <c r="A411" t="str">
        <f ca="1">IF(OR($A$1="",'Post-its'!B34=$A$1),'Post-its'!X34,"")</f>
        <v>&lt;concept-appearance id="1027" x="9649" y="1332" stylesheet-id="goal-brainstorm" background-color="252, 229, 205,255" /&gt;</v>
      </c>
    </row>
    <row r="412" spans="1:1">
      <c r="A412" t="str">
        <f ca="1">IF(OR($A$1="",'Post-its'!B35=$A$1),'Post-its'!X35,"")</f>
        <v>&lt;concept-appearance id="1028" x="8045" y="1583" stylesheet-id="goal-brainstorm" background-color="252, 229, 205,255" /&gt;</v>
      </c>
    </row>
    <row r="413" spans="1:1">
      <c r="A413" t="str">
        <f ca="1">IF(OR($A$1="",'Post-its'!B36=$A$1),'Post-its'!X36,"")</f>
        <v>&lt;concept-appearance id="1029" x="8338" y="1204" stylesheet-id="goal-brainstorm" background-color="252, 229, 205,255" /&gt;</v>
      </c>
    </row>
    <row r="414" spans="1:1">
      <c r="A414" t="str">
        <f ca="1">IF(OR($A$1="",'Post-its'!B37=$A$1),'Post-its'!X37,"")</f>
        <v>&lt;concept-appearance id="1030" x="9986" y="1587" stylesheet-id="goal-brainstorm" background-color="252, 229, 205,255" /&gt;</v>
      </c>
    </row>
    <row r="415" spans="1:1">
      <c r="A415" t="str">
        <f ca="1">IF(OR($A$1="",'Post-its'!B38=$A$1),'Post-its'!X38,"")</f>
        <v>&lt;concept-appearance id="1031" x="9402" y="1655" stylesheet-id="goal-brainstorm" background-color="252, 229, 205,255" /&gt;</v>
      </c>
    </row>
    <row r="416" spans="1:1">
      <c r="A416" t="str">
        <f ca="1">IF(OR($A$1="",'Post-its'!B39=$A$1),'Post-its'!X39,"")</f>
        <v>&lt;concept-appearance id="1032" x="9534" y="1809" stylesheet-id="goal-brainstorm" background-color="252, 229, 205,255" /&gt;</v>
      </c>
    </row>
    <row r="417" spans="1:1">
      <c r="A417" t="str">
        <f ca="1">IF(OR($A$1="",'Post-its'!B40=$A$1),'Post-its'!X40,"")</f>
        <v>&lt;concept-appearance id="1033" x="9050" y="1735" stylesheet-id="goal-brainstorm" background-color="252, 229, 205,255" /&gt;</v>
      </c>
    </row>
    <row r="418" spans="1:1">
      <c r="A418" t="str">
        <f ca="1">IF(OR($A$1="",'Post-its'!B41=$A$1),'Post-its'!X41,"")</f>
        <v>&lt;concept-appearance id="1034" x="8521" y="1473" stylesheet-id="goal-brainstorm" background-color="252, 229, 205,255" /&gt;</v>
      </c>
    </row>
    <row r="419" spans="1:1">
      <c r="A419" t="str">
        <f ca="1">IF(OR($A$1="",'Post-its'!B42=$A$1),'Post-its'!X42,"")</f>
        <v>&lt;concept-appearance id="1035" x="8595" y="1569" stylesheet-id="connection" background-color="207, 226, 243,255" /&gt;</v>
      </c>
    </row>
    <row r="420" spans="1:1">
      <c r="A420" t="str">
        <f ca="1">IF(OR($A$1="",'Post-its'!B43=$A$1),'Post-its'!X43,"")</f>
        <v>&lt;concept-appearance id="1036" x="9709" y="1235" stylesheet-id="goal-brainstorm" background-color="252, 229, 205,255" /&gt;</v>
      </c>
    </row>
    <row r="421" spans="1:1">
      <c r="A421" t="str">
        <f ca="1">IF(OR($A$1="",'Post-its'!B44=$A$1),'Post-its'!X44,"")</f>
        <v>&lt;concept-appearance id="1037" x="8032" y="1254" stylesheet-id="goal-brainstorm" background-color="252, 229, 205,255" /&gt;</v>
      </c>
    </row>
    <row r="422" spans="1:1">
      <c r="A422" t="str">
        <f ca="1">IF(OR($A$1="",'Post-its'!B45=$A$1),'Post-its'!X45,"")</f>
        <v>&lt;concept-appearance id="1038" x="8047" y="1743" stylesheet-id="goal-brainstorm" background-color="252, 229, 205,255" /&gt;</v>
      </c>
    </row>
    <row r="423" spans="1:1">
      <c r="A423" t="str">
        <f ca="1">IF(OR($A$1="",'Post-its'!B46=$A$1),'Post-its'!X46,"")</f>
        <v>&lt;concept-appearance id="1039" x="8639" y="1212" stylesheet-id="goal-brainstorm" background-color="252, 229, 205,255" /&gt;</v>
      </c>
    </row>
    <row r="424" spans="1:1">
      <c r="A424" t="str">
        <f ca="1">IF(OR($A$1="",'Post-its'!B47=$A$1),'Post-its'!X47,"")</f>
        <v>&lt;concept-appearance id="1040" x="8733" y="1322" stylesheet-id="connection" background-color="207, 226, 243,255" /&gt;</v>
      </c>
    </row>
    <row r="425" spans="1:1">
      <c r="A425" t="str">
        <f ca="1">IF(OR($A$1="",'Post-its'!B48=$A$1),'Post-its'!X48,"")</f>
        <v>&lt;concept-appearance id="1041" x="9266" y="1250" stylesheet-id="goal-brainstorm" background-color="252, 229, 205,255" /&gt;</v>
      </c>
    </row>
    <row r="426" spans="1:1">
      <c r="A426" t="str">
        <f ca="1">IF(OR($A$1="",'Post-its'!B49=$A$1),'Post-its'!X49,"")</f>
        <v>&lt;concept-appearance id="1042" x="9588" y="2267" stylesheet-id="goal" background-color="252, 229, 205,255" /&gt;</v>
      </c>
    </row>
    <row r="427" spans="1:1">
      <c r="A427" t="str">
        <f ca="1">IF(OR($A$1="",'Post-its'!B50=$A$1),'Post-its'!X50,"")</f>
        <v>&lt;concept-appearance id="1043" x="9681" y="2350" stylesheet-id="connection" background-color="234, 209, 220,255" /&gt;</v>
      </c>
    </row>
    <row r="428" spans="1:1">
      <c r="A428" t="str">
        <f ca="1">IF(OR($A$1="",'Post-its'!B51=$A$1),'Post-its'!X51,"")</f>
        <v>&lt;concept-appearance id="1044" x="9241" y="2224" stylesheet-id="goal" background-color="252, 229, 205,255" /&gt;</v>
      </c>
    </row>
    <row r="429" spans="1:1">
      <c r="A429" t="str">
        <f ca="1">IF(OR($A$1="",'Post-its'!B52=$A$1),'Post-its'!X52,"")</f>
        <v>&lt;concept-appearance id="1045" x="8332" y="2272" stylesheet-id="goal" background-color="252, 229, 205,255" /&gt;</v>
      </c>
    </row>
    <row r="430" spans="1:1">
      <c r="A430" t="str">
        <f ca="1">IF(OR($A$1="",'Post-its'!B53=$A$1),'Post-its'!X53,"")</f>
        <v>&lt;concept-appearance id="1046" x="8416" y="2348" stylesheet-id="connection" background-color="234, 209, 220,255" /&gt;</v>
      </c>
    </row>
    <row r="431" spans="1:1">
      <c r="A431" t="str">
        <f ca="1">IF(OR($A$1="",'Post-its'!B54=$A$1),'Post-its'!X54,"")</f>
        <v>&lt;concept-appearance id="1047" x="8500" y="2201" stylesheet-id="goal" background-color="252, 229, 205,255" /&gt;</v>
      </c>
    </row>
    <row r="432" spans="1:1">
      <c r="A432" t="str">
        <f ca="1">IF(OR($A$1="",'Post-its'!B55=$A$1),'Post-its'!X55,"")</f>
        <v>&lt;concept-appearance id="1048" x="8591" y="2297" stylesheet-id="connection" background-color="234, 209, 220,255" /&gt;</v>
      </c>
    </row>
    <row r="433" spans="1:1">
      <c r="A433" t="str">
        <f ca="1">IF(OR($A$1="",'Post-its'!B56=$A$1),'Post-its'!X56,"")</f>
        <v>&lt;concept-appearance id="1049" x="9601" y="2126" stylesheet-id="goal" background-color="252, 229, 205,255" /&gt;</v>
      </c>
    </row>
    <row r="434" spans="1:1">
      <c r="A434" t="str">
        <f ca="1">IF(OR($A$1="",'Post-its'!B57=$A$1),'Post-its'!X57,"")</f>
        <v>&lt;concept-appearance id="1050" x="9678" y="2254" stylesheet-id="connection" background-color="244, 204, 205,255" /&gt;</v>
      </c>
    </row>
    <row r="435" spans="1:1">
      <c r="A435" t="str">
        <f ca="1">IF(OR($A$1="",'Post-its'!B58=$A$1),'Post-its'!X58,"")</f>
        <v>&lt;concept-appearance id="1051" x="6478" y="3730" stylesheet-id="solution" background-color="252, 229, 205,255" /&gt;</v>
      </c>
    </row>
    <row r="436" spans="1:1">
      <c r="A436" t="str">
        <f ca="1">IF(OR($A$1="",'Post-its'!B59=$A$1),'Post-its'!X59,"")</f>
        <v>&lt;concept-appearance id="1052" x="4484" y="3271" stylesheet-id="solution" background-color="252, 229, 205,255" /&gt;</v>
      </c>
    </row>
    <row r="437" spans="1:1">
      <c r="A437" t="str">
        <f ca="1">IF(OR($A$1="",'Post-its'!B60=$A$1),'Post-its'!X60,"")</f>
        <v>&lt;concept-appearance id="1053" x="4576" y="3357" stylesheet-id="connection" background-color="234, 209, 220,255" /&gt;</v>
      </c>
    </row>
    <row r="438" spans="1:1">
      <c r="A438" t="str">
        <f ca="1">IF(OR($A$1="",'Post-its'!B61=$A$1),'Post-its'!X61,"")</f>
        <v>&lt;concept-appearance id="1054" x="4609" y="3343" stylesheet-id="connection" background-color="244, 204, 205,255" /&gt;</v>
      </c>
    </row>
    <row r="439" spans="1:1">
      <c r="A439" t="str">
        <f ca="1">IF(OR($A$1="",'Post-its'!B62=$A$1),'Post-its'!X62,"")</f>
        <v>&lt;concept-appearance id="1055" x="4580" y="3340" stylesheet-id="connection" background-color="244, 204, 205,255" /&gt;</v>
      </c>
    </row>
    <row r="440" spans="1:1">
      <c r="A440" t="str">
        <f ca="1">IF(OR($A$1="",'Post-its'!B63=$A$1),'Post-its'!X63,"")</f>
        <v>&lt;concept-appearance id="1056" x="5254" y="3373" stylesheet-id="solution" background-color="252, 229, 205,255" /&gt;</v>
      </c>
    </row>
    <row r="441" spans="1:1">
      <c r="A441" t="str">
        <f ca="1">IF(OR($A$1="",'Post-its'!B64=$A$1),'Post-its'!X64,"")</f>
        <v>&lt;concept-appearance id="1057" x="5354" y="3471" stylesheet-id="connection" background-color="207, 226, 243,255" /&gt;</v>
      </c>
    </row>
    <row r="442" spans="1:1">
      <c r="A442" t="str">
        <f ca="1">IF(OR($A$1="",'Post-its'!B65=$A$1),'Post-its'!X65,"")</f>
        <v>&lt;concept-appearance id="1058" x="5356" y="3472" stylesheet-id="connection" background-color="234, 209, 220,255" /&gt;</v>
      </c>
    </row>
    <row r="443" spans="1:1">
      <c r="A443" t="str">
        <f ca="1">IF(OR($A$1="",'Post-its'!B66=$A$1),'Post-its'!X66,"")</f>
        <v>&lt;concept-appearance id="1059" x="5766" y="3674" stylesheet-id="solution" background-color="252, 229, 205,255" /&gt;</v>
      </c>
    </row>
    <row r="444" spans="1:1">
      <c r="A444" t="str">
        <f ca="1">IF(OR($A$1="",'Post-its'!B67=$A$1),'Post-its'!X67,"")</f>
        <v>&lt;concept-appearance id="1060" x="5838" y="3779" stylesheet-id="connection" background-color="244, 204, 205,255" /&gt;</v>
      </c>
    </row>
    <row r="445" spans="1:1">
      <c r="A445" t="str">
        <f ca="1">IF(OR($A$1="",'Post-its'!B68=$A$1),'Post-its'!X68,"")</f>
        <v>&lt;concept-appearance id="1061" x="5858" y="3748" stylesheet-id="connection" background-color="234, 209, 220,255" /&gt;</v>
      </c>
    </row>
    <row r="446" spans="1:1">
      <c r="A446" t="str">
        <f ca="1">IF(OR($A$1="",'Post-its'!B69=$A$1),'Post-its'!X69,"")</f>
        <v>&lt;concept-appearance id="1062" x="6448" y="3786" stylesheet-id="solution" background-color="252, 229, 205,255" /&gt;</v>
      </c>
    </row>
    <row r="447" spans="1:1">
      <c r="A447" t="str">
        <f ca="1">IF(OR($A$1="",'Post-its'!B70=$A$1),'Post-its'!X70,"")</f>
        <v>&lt;concept-appearance id="1063" x="2394" y="3106" stylesheet-id="solution" background-color="252, 229, 205,255" /&gt;</v>
      </c>
    </row>
    <row r="448" spans="1:1">
      <c r="A448" t="str">
        <f ca="1">IF(OR($A$1="",'Post-its'!B71=$A$1),'Post-its'!X71,"")</f>
        <v>&lt;concept-appearance id="1064" x="3224" y="3460" stylesheet-id="solution" background-color="252, 229, 205,255" /&gt;</v>
      </c>
    </row>
    <row r="449" spans="1:1">
      <c r="A449" t="str">
        <f ca="1">IF(OR($A$1="",'Post-its'!B72=$A$1),'Post-its'!X72,"")</f>
        <v>&lt;concept-appearance id="1065" x="3334" y="3558" stylesheet-id="connection" background-color="244, 204, 205,255" /&gt;</v>
      </c>
    </row>
    <row r="450" spans="1:1">
      <c r="A450" t="str">
        <f ca="1">IF(OR($A$1="",'Post-its'!B73=$A$1),'Post-its'!X73,"")</f>
        <v>&lt;concept-appearance id="1066" x="3362" y="3483" stylesheet-id="solution" background-color="252, 229, 205,255" /&gt;</v>
      </c>
    </row>
    <row r="451" spans="1:1">
      <c r="A451" t="str">
        <f ca="1">IF(OR($A$1="",'Post-its'!B74=$A$1),'Post-its'!X74,"")</f>
        <v>&lt;concept-appearance id="1067" x="3448" y="3547" stylesheet-id="connection" background-color="217, 234, 211,255" /&gt;</v>
      </c>
    </row>
    <row r="452" spans="1:1">
      <c r="A452" t="str">
        <f ca="1">IF(OR($A$1="",'Post-its'!B75=$A$1),'Post-its'!X75,"")</f>
        <v>&lt;concept-appearance id="1068" x="2742" y="4621" stylesheet-id="technology" background-color="252, 229, 205,255" /&gt;</v>
      </c>
    </row>
    <row r="453" spans="1:1">
      <c r="A453" t="str">
        <f ca="1">IF(OR($A$1="",'Post-its'!B76=$A$1),'Post-its'!X76,"")</f>
        <v>&lt;concept-appearance id="1069" x="2259" y="4830" stylesheet-id="technology" background-color="252, 229, 205,255" /&gt;</v>
      </c>
    </row>
    <row r="454" spans="1:1">
      <c r="A454" t="str">
        <f ca="1">IF(OR($A$1="",'Post-its'!B77=$A$1),'Post-its'!X77,"")</f>
        <v>&lt;concept-appearance id="1070" x="2617" y="4643" stylesheet-id="technology" background-color="252, 229, 205,255" /&gt;</v>
      </c>
    </row>
    <row r="455" spans="1:1">
      <c r="A455" t="str">
        <f ca="1">IF(OR($A$1="",'Post-its'!B78=$A$1),'Post-its'!X78,"")</f>
        <v>&lt;concept-appearance id="1071" x="5379" y="4831" stylesheet-id="technology" background-color="252, 229, 205,255" /&gt;</v>
      </c>
    </row>
    <row r="456" spans="1:1">
      <c r="A456" t="str">
        <f ca="1">IF(OR($A$1="",'Post-its'!B79=$A$1),'Post-its'!X79,"")</f>
        <v>&lt;concept-appearance id="1072" x="5478" y="4949" stylesheet-id="connection" background-color="207, 226, 243,255" /&gt;</v>
      </c>
    </row>
    <row r="457" spans="1:1">
      <c r="A457" t="str">
        <f ca="1">IF(OR($A$1="",'Post-its'!B80=$A$1),'Post-its'!X80,"")</f>
        <v>&lt;concept-appearance id="1073" x="4410" y="4838" stylesheet-id="technology" background-color="252, 229, 205,255" /&gt;</v>
      </c>
    </row>
    <row r="458" spans="1:1">
      <c r="A458" t="str">
        <f ca="1">IF(OR($A$1="",'Post-its'!B81=$A$1),'Post-its'!X81,"")</f>
        <v>&lt;concept-appearance id="1074" x="5507" y="4737" stylesheet-id="technology" background-color="252, 229, 205,255" /&gt;</v>
      </c>
    </row>
    <row r="459" spans="1:1">
      <c r="A459" t="str">
        <f ca="1">IF(OR($A$1="",'Post-its'!B82=$A$1),'Post-its'!X82,"")</f>
        <v>&lt;concept-appearance id="1075" x="5589" y="4813" stylesheet-id="connection" background-color="207, 226, 243,255" /&gt;</v>
      </c>
    </row>
    <row r="460" spans="1:1">
      <c r="A460" t="str">
        <f ca="1">IF(OR($A$1="",'Post-its'!B83=$A$1),'Post-its'!X83,"")</f>
        <v>&lt;concept-appearance id="1076" x="4953" y="4414" stylesheet-id="technology" background-color="252, 229, 205,255" /&gt;</v>
      </c>
    </row>
    <row r="461" spans="1:1">
      <c r="A461" t="str">
        <f ca="1">IF(OR($A$1="",'Post-its'!B84=$A$1),'Post-its'!X84,"")</f>
        <v>&lt;concept-appearance id="1077" x="5350" y="4894" stylesheet-id="technology" background-color="252, 229, 205,255" /&gt;</v>
      </c>
    </row>
    <row r="462" spans="1:1">
      <c r="A462" t="str">
        <f ca="1">IF(OR($A$1="",'Post-its'!B85=$A$1),'Post-its'!X85,"")</f>
        <v>&lt;concept-appearance id="1078" x="8787" y="4544" stylesheet-id="technology" background-color="252, 229, 205,255" /&gt;</v>
      </c>
    </row>
    <row r="463" spans="1:1">
      <c r="A463" t="str">
        <f ca="1">IF(OR($A$1="",'Post-its'!B86=$A$1),'Post-its'!X86,"")</f>
        <v>&lt;concept-appearance id="1079" x="8503" y="4888" stylesheet-id="technology" background-color="252, 229, 205,255" /&gt;</v>
      </c>
    </row>
    <row r="464" spans="1:1">
      <c r="A464" t="str">
        <f ca="1">IF(OR($A$1="",'Post-its'!B87=$A$1),'Post-its'!X87,"")</f>
        <v>&lt;concept-appearance id="1080" x="7408" y="3884" stylesheet-id="solution" background-color="252, 229, 205,255" /&gt;</v>
      </c>
    </row>
    <row r="465" spans="1:1">
      <c r="A465" t="str">
        <f ca="1">IF(OR($A$1="",'Post-its'!B88=$A$1),'Post-its'!X88,"")</f>
        <v>&lt;concept-appearance id="1081" x="2794" y="5211" stylesheet-id="other-resource" background-color="252, 229, 205,255" /&gt;</v>
      </c>
    </row>
    <row r="466" spans="1:1">
      <c r="A466" t="str">
        <f ca="1">IF(OR($A$1="",'Post-its'!B89=$A$1),'Post-its'!X89,"")</f>
        <v>&lt;concept-appearance id="1082" x="2996" y="5260" stylesheet-id="other-resource" background-color="252, 229, 205,255" /&gt;</v>
      </c>
    </row>
    <row r="467" spans="1:1">
      <c r="A467" t="str">
        <f ca="1">IF(OR($A$1="",'Post-its'!B90=$A$1),'Post-its'!X90,"")</f>
        <v>&lt;concept-appearance id="1083" x="5202" y="5577" stylesheet-id="other-resource" background-color="252, 229, 205,255" /&gt;</v>
      </c>
    </row>
    <row r="468" spans="1:1">
      <c r="A468" t="str">
        <f ca="1">IF(OR($A$1="",'Post-its'!B91=$A$1),'Post-its'!X91,"")</f>
        <v>&lt;concept-appearance id="1084" x="5277" y="5705" stylesheet-id="connection" background-color="217, 234, 211,255" /&gt;</v>
      </c>
    </row>
    <row r="469" spans="1:1">
      <c r="A469" t="str">
        <f ca="1">IF(OR($A$1="",'Post-its'!B92=$A$1),'Post-its'!X92,"")</f>
        <v>&lt;concept-appearance id="1085" x="5013" y="5709" stylesheet-id="other-resource" background-color="252, 229, 205,255" /&gt;</v>
      </c>
    </row>
    <row r="470" spans="1:1">
      <c r="A470" t="str">
        <f ca="1">IF(OR($A$1="",'Post-its'!B93=$A$1),'Post-its'!X93,"")</f>
        <v>&lt;concept-appearance id="1086" x="4492" y="5593" stylesheet-id="other-resource" background-color="252, 229, 205,255" /&gt;</v>
      </c>
    </row>
    <row r="471" spans="1:1">
      <c r="A471" t="str">
        <f ca="1">IF(OR($A$1="",'Post-its'!B94=$A$1),'Post-its'!X94,"")</f>
        <v>&lt;concept-appearance id="1087" x="9346" y="659" stylesheet-id="connection" background-color="234, 209, 220,255" /&gt;</v>
      </c>
    </row>
    <row r="472" spans="1:1">
      <c r="A472" t="str">
        <f ca="1">IF(OR($A$1="",'Post-its'!B95=$A$1),'Post-its'!X95,"")</f>
        <v>&lt;concept-appearance id="1088" x="9601" y="127" stylesheet-id="group" background-color="244, 204, 205,255" /&gt;</v>
      </c>
    </row>
    <row r="473" spans="1:1">
      <c r="A473" t="str">
        <f ca="1">IF(OR($A$1="",'Post-its'!B96=$A$1),'Post-its'!X96,"")</f>
        <v>&lt;concept-appearance id="1089" x="9318" y="1225" stylesheet-id="goal-brainstorm" background-color="244, 204, 205,255" /&gt;</v>
      </c>
    </row>
    <row r="474" spans="1:1">
      <c r="A474" t="str">
        <f ca="1">IF(OR($A$1="",'Post-its'!B97=$A$1),'Post-its'!X97,"")</f>
        <v>&lt;concept-appearance id="1090" x="9420" y="1244" stylesheet-id="goal-brainstorm" background-color="244, 204, 205,255" /&gt;</v>
      </c>
    </row>
    <row r="475" spans="1:1">
      <c r="A475" t="str">
        <f ca="1">IF(OR($A$1="",'Post-its'!B98=$A$1),'Post-its'!X98,"")</f>
        <v>&lt;concept-appearance id="1091" x="8273" y="1344" stylesheet-id="goal-brainstorm" background-color="244, 204, 205,255" /&gt;</v>
      </c>
    </row>
    <row r="476" spans="1:1">
      <c r="A476" t="str">
        <f ca="1">IF(OR($A$1="",'Post-its'!B99=$A$1),'Post-its'!X99,"")</f>
        <v>&lt;concept-appearance id="1092" x="9881" y="1470" stylesheet-id="goal-brainstorm" background-color="244, 204, 205,255" /&gt;</v>
      </c>
    </row>
    <row r="477" spans="1:1">
      <c r="A477" t="str">
        <f ca="1">IF(OR($A$1="",'Post-its'!B100=$A$1),'Post-its'!X100,"")</f>
        <v>&lt;concept-appearance id="1093" x="9997" y="1771" stylesheet-id="goal-brainstorm" background-color="244, 204, 205,255" /&gt;</v>
      </c>
    </row>
    <row r="478" spans="1:1">
      <c r="A478" t="str">
        <f ca="1">IF(OR($A$1="",'Post-its'!B101=$A$1),'Post-its'!X101,"")</f>
        <v>&lt;concept-appearance id="1094" x="8402" y="1807" stylesheet-id="goal-brainstorm" background-color="244, 204, 205,255" /&gt;</v>
      </c>
    </row>
    <row r="479" spans="1:1">
      <c r="A479" t="str">
        <f ca="1">IF(OR($A$1="",'Post-its'!B102=$A$1),'Post-its'!X102,"")</f>
        <v>&lt;concept-appearance id="1095" x="9390" y="2294" stylesheet-id="goal" background-color="244, 204, 205,255" /&gt;</v>
      </c>
    </row>
    <row r="480" spans="1:1">
      <c r="A480" t="str">
        <f ca="1">IF(OR($A$1="",'Post-its'!B103=$A$1),'Post-its'!X103,"")</f>
        <v>&lt;concept-appearance id="1096" x="9502" y="2378" stylesheet-id="connection" background-color="207, 226, 243,255" /&gt;</v>
      </c>
    </row>
    <row r="481" spans="1:1">
      <c r="A481" t="str">
        <f ca="1">IF(OR($A$1="",'Post-its'!B104=$A$1),'Post-its'!X104,"")</f>
        <v>&lt;concept-appearance id="1097" x="9503" y="2379" stylesheet-id="connection" background-color="234, 209, 220,255" /&gt;</v>
      </c>
    </row>
    <row r="482" spans="1:1">
      <c r="A482" t="str">
        <f ca="1">IF(OR($A$1="",'Post-its'!B105=$A$1),'Post-its'!X105,"")</f>
        <v>&lt;concept-appearance id="1098" x="9501" y="2395" stylesheet-id="connection" background-color="252, 229, 205,255" /&gt;</v>
      </c>
    </row>
    <row r="483" spans="1:1">
      <c r="A483" t="str">
        <f ca="1">IF(OR($A$1="",'Post-its'!B106=$A$1),'Post-its'!X106,"")</f>
        <v>&lt;concept-appearance id="1099" x="9470" y="2386" stylesheet-id="connection" background-color="234, 209, 220,255" /&gt;</v>
      </c>
    </row>
    <row r="484" spans="1:1">
      <c r="A484" t="str">
        <f ca="1">IF(OR($A$1="",'Post-its'!B107=$A$1),'Post-its'!X107,"")</f>
        <v>&lt;concept-appearance id="1100" x="8963" y="2270" stylesheet-id="goal" background-color="244, 204, 205,255" /&gt;</v>
      </c>
    </row>
    <row r="485" spans="1:1">
      <c r="A485" t="str">
        <f ca="1">IF(OR($A$1="",'Post-its'!B108=$A$1),'Post-its'!X108,"")</f>
        <v>&lt;concept-appearance id="1101" x="9076" y="2360" stylesheet-id="connection" background-color="252, 229, 205,255" /&gt;</v>
      </c>
    </row>
    <row r="486" spans="1:1">
      <c r="A486" t="str">
        <f ca="1">IF(OR($A$1="",'Post-its'!B109=$A$1),'Post-its'!X109,"")</f>
        <v>&lt;concept-appearance id="1102" x="9067" y="2371" stylesheet-id="connection" background-color="234, 209, 220,255" /&gt;</v>
      </c>
    </row>
    <row r="487" spans="1:1">
      <c r="A487" t="str">
        <f ca="1">IF(OR($A$1="",'Post-its'!B110=$A$1),'Post-its'!X110,"")</f>
        <v>&lt;concept-appearance id="1103" x="9028" y="2373" stylesheet-id="connection" background-color="234, 209, 220,255" /&gt;</v>
      </c>
    </row>
    <row r="488" spans="1:1">
      <c r="A488" t="str">
        <f ca="1">IF(OR($A$1="",'Post-its'!B111=$A$1),'Post-its'!X111,"")</f>
        <v>&lt;concept-appearance id="1104" x="9039" y="2368" stylesheet-id="connection" background-color="217, 234, 211,255" /&gt;</v>
      </c>
    </row>
    <row r="489" spans="1:1">
      <c r="A489" t="str">
        <f ca="1">IF(OR($A$1="",'Post-its'!B112=$A$1),'Post-its'!X112,"")</f>
        <v>&lt;concept-appearance id="1105" x="9316" y="428" stylesheet-id="group" background-color="244, 204, 205,255" /&gt;</v>
      </c>
    </row>
    <row r="490" spans="1:1">
      <c r="A490" t="str">
        <f ca="1">IF(OR($A$1="",'Post-its'!B113=$A$1),'Post-its'!X113,"")</f>
        <v>&lt;concept-appearance id="1106" x="8498" y="1499" stylesheet-id="goal-brainstorm" background-color="244, 204, 205,255" /&gt;</v>
      </c>
    </row>
    <row r="491" spans="1:1">
      <c r="A491" t="str">
        <f ca="1">IF(OR($A$1="",'Post-its'!B114=$A$1),'Post-its'!X114,"")</f>
        <v>&lt;concept-appearance id="1107" x="8601" y="1692" stylesheet-id="goal-brainstorm" background-color="244, 204, 205,255" /&gt;</v>
      </c>
    </row>
    <row r="492" spans="1:1">
      <c r="A492" t="str">
        <f ca="1">IF(OR($A$1="",'Post-its'!B115=$A$1),'Post-its'!X115,"")</f>
        <v>&lt;concept-appearance id="1108" x="8933" y="1853" stylesheet-id="goal-brainstorm" background-color="244, 204, 205,255" /&gt;</v>
      </c>
    </row>
    <row r="493" spans="1:1">
      <c r="A493" t="str">
        <f ca="1">IF(OR($A$1="",'Post-its'!B116=$A$1),'Post-its'!X116,"")</f>
        <v>&lt;concept-appearance id="1109" x="9179" y="1372" stylesheet-id="goal-brainstorm" background-color="244, 204, 205,255" /&gt;</v>
      </c>
    </row>
    <row r="494" spans="1:1">
      <c r="A494" t="str">
        <f ca="1">IF(OR($A$1="",'Post-its'!B117=$A$1),'Post-its'!X117,"")</f>
        <v>&lt;concept-appearance id="1110" x="8478" y="1745" stylesheet-id="goal-brainstorm" background-color="244, 204, 205,255" /&gt;</v>
      </c>
    </row>
    <row r="495" spans="1:1">
      <c r="A495" t="str">
        <f ca="1">IF(OR($A$1="",'Post-its'!B118=$A$1),'Post-its'!X118,"")</f>
        <v>&lt;concept-appearance id="1111" x="8156" y="2192" stylesheet-id="goal" background-color="244, 204, 205,255" /&gt;</v>
      </c>
    </row>
    <row r="496" spans="1:1">
      <c r="A496" t="str">
        <f ca="1">IF(OR($A$1="",'Post-its'!B119=$A$1),'Post-its'!X119,"")</f>
        <v>&lt;concept-appearance id="1112" x="8229" y="2262" stylesheet-id="connection" background-color="252, 229, 205,255" /&gt;</v>
      </c>
    </row>
    <row r="497" spans="1:1">
      <c r="A497" t="str">
        <f ca="1">IF(OR($A$1="",'Post-its'!B120=$A$1),'Post-its'!X120,"")</f>
        <v>&lt;concept-appearance id="1113" x="8234" y="2280" stylesheet-id="connection" background-color="234, 209, 220,255" /&gt;</v>
      </c>
    </row>
    <row r="498" spans="1:1">
      <c r="A498" t="str">
        <f ca="1">IF(OR($A$1="",'Post-its'!B121=$A$1),'Post-its'!X121,"")</f>
        <v>&lt;concept-appearance id="1114" x="8248" y="2307" stylesheet-id="connection" background-color="234, 209, 220,255" /&gt;</v>
      </c>
    </row>
    <row r="499" spans="1:1">
      <c r="A499" t="str">
        <f ca="1">IF(OR($A$1="",'Post-its'!B122=$A$1),'Post-its'!X122,"")</f>
        <v>&lt;concept-appearance id="1115" x="8243" y="2296" stylesheet-id="connection" background-color="217, 234, 211,255" /&gt;</v>
      </c>
    </row>
    <row r="500" spans="1:1">
      <c r="A500" t="str">
        <f ca="1">IF(OR($A$1="",'Post-its'!B123=$A$1),'Post-its'!X123,"")</f>
        <v>&lt;concept-appearance id="1116" x="9419" y="548" stylesheet-id="group" background-color="244, 204, 205,255" /&gt;</v>
      </c>
    </row>
    <row r="501" spans="1:1">
      <c r="A501" t="str">
        <f ca="1">IF(OR($A$1="",'Post-its'!B124=$A$1),'Post-its'!X124,"")</f>
        <v>&lt;concept-appearance id="1117" x="8568" y="1366" stylesheet-id="goal-brainstorm" background-color="244, 204, 205,255" /&gt;</v>
      </c>
    </row>
    <row r="502" spans="1:1">
      <c r="A502" t="str">
        <f ca="1">IF(OR($A$1="",'Post-its'!B125=$A$1),'Post-its'!X125,"")</f>
        <v>&lt;concept-appearance id="1118" x="9852" y="1789" stylesheet-id="goal-brainstorm" background-color="244, 204, 205,255" /&gt;</v>
      </c>
    </row>
    <row r="503" spans="1:1">
      <c r="A503" t="str">
        <f ca="1">IF(OR($A$1="",'Post-its'!B126=$A$1),'Post-its'!X126,"")</f>
        <v>&lt;concept-appearance id="1119" x="8767" y="1778" stylesheet-id="goal-brainstorm" background-color="244, 204, 205,255" /&gt;</v>
      </c>
    </row>
    <row r="504" spans="1:1">
      <c r="A504" t="str">
        <f ca="1">IF(OR($A$1="",'Post-its'!B127=$A$1),'Post-its'!X127,"")</f>
        <v>&lt;concept-appearance id="1120" x="8817" y="1522" stylesheet-id="goal-brainstorm" background-color="244, 204, 205,255" /&gt;</v>
      </c>
    </row>
    <row r="505" spans="1:1">
      <c r="A505" t="str">
        <f ca="1">IF(OR($A$1="",'Post-its'!B128=$A$1),'Post-its'!X128,"")</f>
        <v>&lt;concept-appearance id="1121" x="9203" y="1324" stylesheet-id="goal-brainstorm" background-color="244, 204, 205,255" /&gt;</v>
      </c>
    </row>
    <row r="506" spans="1:1">
      <c r="A506" t="str">
        <f ca="1">IF(OR($A$1="",'Post-its'!B129=$A$1),'Post-its'!X129,"")</f>
        <v>&lt;concept-appearance id="1122" x="8830" y="1244" stylesheet-id="goal-brainstorm" background-color="244, 204, 205,255" /&gt;</v>
      </c>
    </row>
    <row r="507" spans="1:1">
      <c r="A507" t="str">
        <f ca="1">IF(OR($A$1="",'Post-its'!B130=$A$1),'Post-its'!X130,"")</f>
        <v>&lt;concept-appearance id="1123" x="9140" y="2289" stylesheet-id="goal" background-color="244, 204, 205,255" /&gt;</v>
      </c>
    </row>
    <row r="508" spans="1:1">
      <c r="A508" t="str">
        <f ca="1">IF(OR($A$1="",'Post-its'!B131=$A$1),'Post-its'!X131,"")</f>
        <v>&lt;concept-appearance id="1124" x="9254" y="2353" stylesheet-id="connection" background-color="252, 229, 205,255" /&gt;</v>
      </c>
    </row>
    <row r="509" spans="1:1">
      <c r="A509" t="str">
        <f ca="1">IF(OR($A$1="",'Post-its'!B132=$A$1),'Post-its'!X132,"")</f>
        <v>&lt;concept-appearance id="1125" x="9479" y="612" stylesheet-id="group" background-color="244, 204, 205,255" /&gt;</v>
      </c>
    </row>
    <row r="510" spans="1:1">
      <c r="A510" t="str">
        <f ca="1">IF(OR($A$1="",'Post-its'!B133=$A$1),'Post-its'!X133,"")</f>
        <v>&lt;concept-appearance id="1126" x="8375" y="1723" stylesheet-id="goal-brainstorm" background-color="244, 204, 205,255" /&gt;</v>
      </c>
    </row>
    <row r="511" spans="1:1">
      <c r="A511" t="str">
        <f ca="1">IF(OR($A$1="",'Post-its'!B134=$A$1),'Post-its'!X134,"")</f>
        <v>&lt;concept-appearance id="1127" x="9977" y="1323" stylesheet-id="goal-brainstorm" background-color="244, 204, 205,255" /&gt;</v>
      </c>
    </row>
    <row r="512" spans="1:1">
      <c r="A512" t="str">
        <f ca="1">IF(OR($A$1="",'Post-its'!B135=$A$1),'Post-its'!X135,"")</f>
        <v>&lt;concept-appearance id="1128" x="9113" y="2117" stylesheet-id="goal" background-color="244, 204, 205,255" /&gt;</v>
      </c>
    </row>
    <row r="513" spans="1:1">
      <c r="A513" t="str">
        <f ca="1">IF(OR($A$1="",'Post-its'!B136=$A$1),'Post-its'!X136,"")</f>
        <v>&lt;concept-appearance id="1129" x="9217" y="2195" stylesheet-id="connection" background-color="252, 229, 205,255" /&gt;</v>
      </c>
    </row>
    <row r="514" spans="1:1">
      <c r="A514" t="str">
        <f ca="1">IF(OR($A$1="",'Post-its'!B137=$A$1),'Post-its'!X137,"")</f>
        <v>&lt;concept-appearance id="1130" x="9190" y="2242" stylesheet-id="connection" background-color="207, 226, 243,255" /&gt;</v>
      </c>
    </row>
    <row r="515" spans="1:1">
      <c r="A515" t="str">
        <f ca="1">IF(OR($A$1="",'Post-its'!B138=$A$1),'Post-its'!X138,"")</f>
        <v>&lt;concept-appearance id="1131" x="9205" y="2225" stylesheet-id="connection" background-color="234, 209, 220,255" /&gt;</v>
      </c>
    </row>
    <row r="516" spans="1:1">
      <c r="A516" t="str">
        <f ca="1">IF(OR($A$1="",'Post-its'!B139=$A$1),'Post-its'!X139,"")</f>
        <v>&lt;concept-appearance id="1132" x="9225" y="2233" stylesheet-id="connection" background-color="207, 226, 243,255" /&gt;</v>
      </c>
    </row>
    <row r="517" spans="1:1">
      <c r="A517" t="str">
        <f ca="1">IF(OR($A$1="",'Post-its'!B140=$A$1),'Post-its'!X140,"")</f>
        <v>&lt;concept-appearance id="1133" x="7089" y="3286" stylesheet-id="solution" background-color="244, 204, 205,255" /&gt;</v>
      </c>
    </row>
    <row r="518" spans="1:1">
      <c r="A518" t="str">
        <f ca="1">IF(OR($A$1="",'Post-its'!B141=$A$1),'Post-its'!X141,"")</f>
        <v>&lt;concept-appearance id="1134" x="7205" y="3354" stylesheet-id="connection" background-color="234, 209, 220,255" /&gt;</v>
      </c>
    </row>
    <row r="519" spans="1:1">
      <c r="A519" t="str">
        <f ca="1">IF(OR($A$1="",'Post-its'!B142=$A$1),'Post-its'!X142,"")</f>
        <v>&lt;concept-appearance id="1135" x="2758" y="3323" stylesheet-id="solution" background-color="244, 204, 205,255" /&gt;</v>
      </c>
    </row>
    <row r="520" spans="1:1">
      <c r="A520" t="str">
        <f ca="1">IF(OR($A$1="",'Post-its'!B143=$A$1),'Post-its'!X143,"")</f>
        <v>&lt;concept-appearance id="1136" x="2880" y="3441" stylesheet-id="connection" background-color="252, 229, 205,255" /&gt;</v>
      </c>
    </row>
    <row r="521" spans="1:1">
      <c r="A521" t="str">
        <f ca="1">IF(OR($A$1="",'Post-its'!B144=$A$1),'Post-its'!X144,"")</f>
        <v>&lt;concept-appearance id="1137" x="2875" y="3405" stylesheet-id="connection" background-color="234, 209, 220,255" /&gt;</v>
      </c>
    </row>
    <row r="522" spans="1:1">
      <c r="A522" t="str">
        <f ca="1">IF(OR($A$1="",'Post-its'!B145=$A$1),'Post-its'!X145,"")</f>
        <v>&lt;concept-appearance id="1138" x="2799" y="3213" stylesheet-id="solution" background-color="244, 204, 205,255" /&gt;</v>
      </c>
    </row>
    <row r="523" spans="1:1">
      <c r="A523" t="str">
        <f ca="1">IF(OR($A$1="",'Post-its'!B146=$A$1),'Post-its'!X146,"")</f>
        <v>&lt;concept-appearance id="1139" x="2894" y="3285" stylesheet-id="connection" background-color="207, 226, 243,255" /&gt;</v>
      </c>
    </row>
    <row r="524" spans="1:1">
      <c r="A524" t="str">
        <f ca="1">IF(OR($A$1="",'Post-its'!B147=$A$1),'Post-its'!X147,"")</f>
        <v>&lt;concept-appearance id="1140" x="2889" y="3292" stylesheet-id="connection" background-color="217, 234, 211,255" /&gt;</v>
      </c>
    </row>
    <row r="525" spans="1:1">
      <c r="A525" t="str">
        <f ca="1">IF(OR($A$1="",'Post-its'!B148=$A$1),'Post-its'!X148,"")</f>
        <v>&lt;concept-appearance id="1141" x="2882" y="3290" stylesheet-id="connection" background-color="207, 226, 243,255" /&gt;</v>
      </c>
    </row>
    <row r="526" spans="1:1">
      <c r="A526" t="str">
        <f ca="1">IF(OR($A$1="",'Post-its'!B149=$A$1),'Post-its'!X149,"")</f>
        <v>&lt;concept-appearance id="1142" x="7163" y="3377" stylesheet-id="connection" background-color="234, 209, 220,255" /&gt;</v>
      </c>
    </row>
    <row r="527" spans="1:1">
      <c r="A527" t="str">
        <f ca="1">IF(OR($A$1="",'Post-its'!B150=$A$1),'Post-its'!X150,"")</f>
        <v>&lt;concept-appearance id="1143" x="2869" y="3398" stylesheet-id="connection" background-color="207, 226, 243,255" /&gt;</v>
      </c>
    </row>
    <row r="528" spans="1:1">
      <c r="A528" t="str">
        <f ca="1">IF(OR($A$1="",'Post-its'!B151=$A$1),'Post-its'!X151,"")</f>
        <v>&lt;concept-appearance id="1144" x="2859" y="3413" stylesheet-id="connection" background-color="207, 226, 243,255" /&gt;</v>
      </c>
    </row>
    <row r="529" spans="1:1">
      <c r="A529" t="str">
        <f ca="1">IF(OR($A$1="",'Post-its'!B152=$A$1),'Post-its'!X152,"")</f>
        <v>&lt;concept-appearance id="1145" x="2874" y="3317" stylesheet-id="connection" background-color="234, 209, 220,255" /&gt;</v>
      </c>
    </row>
    <row r="530" spans="1:1">
      <c r="A530" t="str">
        <f ca="1">IF(OR($A$1="",'Post-its'!B153=$A$1),'Post-its'!X153,"")</f>
        <v>&lt;concept-appearance id="1146" x="2886" y="3278" stylesheet-id="connection" background-color="234, 209, 220,255" /&gt;</v>
      </c>
    </row>
    <row r="531" spans="1:1">
      <c r="A531" t="str">
        <f ca="1">IF(OR($A$1="",'Post-its'!B154=$A$1),'Post-its'!X154,"")</f>
        <v>&lt;concept-appearance id="1147" x="2874" y="3304" stylesheet-id="connection" background-color="252, 229, 205,255" /&gt;</v>
      </c>
    </row>
    <row r="532" spans="1:1">
      <c r="A532" t="str">
        <f ca="1">IF(OR($A$1="",'Post-its'!B155=$A$1),'Post-its'!X155,"")</f>
        <v>&lt;concept-appearance id="1148" x="2922" y="3336" stylesheet-id="connection" background-color="217, 234, 211,255" /&gt;</v>
      </c>
    </row>
    <row r="533" spans="1:1">
      <c r="A533" t="str">
        <f ca="1">IF(OR($A$1="",'Post-its'!B156=$A$1),'Post-its'!X156,"")</f>
        <v>&lt;concept-appearance id="1149" x="2846" y="3418" stylesheet-id="connection" background-color="252, 229, 205,255" /&gt;</v>
      </c>
    </row>
    <row r="534" spans="1:1">
      <c r="A534" t="str">
        <f ca="1">IF(OR($A$1="",'Post-its'!B157=$A$1),'Post-its'!X157,"")</f>
        <v>&lt;concept-appearance id="1150" x="2670" y="4900" stylesheet-id="technology" background-color="244, 204, 205,255" /&gt;</v>
      </c>
    </row>
    <row r="535" spans="1:1">
      <c r="A535" t="str">
        <f ca="1">IF(OR($A$1="",'Post-its'!B158=$A$1),'Post-its'!X158,"")</f>
        <v>&lt;concept-appearance id="1151" x="2264" y="4221" stylesheet-id="technology" background-color="244, 204, 205,255" /&gt;</v>
      </c>
    </row>
    <row r="536" spans="1:1">
      <c r="A536" t="str">
        <f ca="1">IF(OR($A$1="",'Post-its'!B159=$A$1),'Post-its'!X159,"")</f>
        <v>&lt;concept-appearance id="1152" x="2329" y="4266" stylesheet-id="technology" background-color="244, 204, 205,255" /&gt;</v>
      </c>
    </row>
    <row r="537" spans="1:1">
      <c r="A537" t="str">
        <f ca="1">IF(OR($A$1="",'Post-its'!B160=$A$1),'Post-its'!X160,"")</f>
        <v>&lt;concept-appearance id="1153" x="2856" y="4460" stylesheet-id="technology" background-color="244, 204, 205,255" /&gt;</v>
      </c>
    </row>
    <row r="538" spans="1:1">
      <c r="A538" t="str">
        <f ca="1">IF(OR($A$1="",'Post-its'!B161=$A$1),'Post-its'!X161,"")</f>
        <v>&lt;concept-appearance id="1154" x="3095" y="4276" stylesheet-id="technology" background-color="244, 204, 205,255" /&gt;</v>
      </c>
    </row>
    <row r="539" spans="1:1">
      <c r="A539" t="str">
        <f ca="1">IF(OR($A$1="",'Post-its'!B162=$A$1),'Post-its'!X162,"")</f>
        <v>&lt;concept-appearance id="1155" x="3205" y="4404" stylesheet-id="connection" background-color="252, 229, 205,255" /&gt;</v>
      </c>
    </row>
    <row r="540" spans="1:1">
      <c r="A540" t="str">
        <f ca="1">IF(OR($A$1="",'Post-its'!B163=$A$1),'Post-its'!X163,"")</f>
        <v>&lt;concept-appearance id="1156" x="3194" y="4368" stylesheet-id="connection" background-color="252, 229, 205,255" /&gt;</v>
      </c>
    </row>
    <row r="541" spans="1:1">
      <c r="A541" t="str">
        <f ca="1">IF(OR($A$1="",'Post-its'!B164=$A$1),'Post-its'!X164,"")</f>
        <v>&lt;concept-appearance id="1157" x="3273" y="4796" stylesheet-id="technology" background-color="244, 204, 205,255" /&gt;</v>
      </c>
    </row>
    <row r="542" spans="1:1">
      <c r="A542" t="str">
        <f ca="1">IF(OR($A$1="",'Post-its'!B165=$A$1),'Post-its'!X165,"")</f>
        <v>&lt;concept-appearance id="1158" x="4366" y="4804" stylesheet-id="technology" background-color="244, 204, 205,255" /&gt;</v>
      </c>
    </row>
    <row r="543" spans="1:1">
      <c r="A543" t="str">
        <f ca="1">IF(OR($A$1="",'Post-its'!B166=$A$1),'Post-its'!X166,"")</f>
        <v>&lt;concept-appearance id="1159" x="3261" y="5408" stylesheet-id="other-resource" background-color="244, 204, 205,255" /&gt;</v>
      </c>
    </row>
    <row r="544" spans="1:1">
      <c r="A544" t="str">
        <f ca="1">IF(OR($A$1="",'Post-its'!B167=$A$1),'Post-its'!X167,"")</f>
        <v>&lt;concept-appearance id="1160" x="2466" y="5615" stylesheet-id="other-resource" background-color="244, 204, 205,255" /&gt;</v>
      </c>
    </row>
    <row r="545" spans="1:1">
      <c r="A545" t="str">
        <f ca="1">IF(OR($A$1="",'Post-its'!B168=$A$1),'Post-its'!X168,"")</f>
        <v>&lt;concept-appearance id="1161" x="2743" y="5459" stylesheet-id="other-resource" background-color="244, 204, 205,255" /&gt;</v>
      </c>
    </row>
    <row r="546" spans="1:1">
      <c r="A546" t="str">
        <f ca="1">IF(OR($A$1="",'Post-its'!B169=$A$1),'Post-its'!X169,"")</f>
        <v>&lt;concept-appearance id="1162" x="2310" y="5272" stylesheet-id="other-resource" background-color="244, 204, 205,255" /&gt;</v>
      </c>
    </row>
    <row r="547" spans="1:1">
      <c r="A547" t="str">
        <f ca="1">IF(OR($A$1="",'Post-its'!B170=$A$1),'Post-its'!X170,"")</f>
        <v>&lt;concept-appearance id="1163" x="3792" y="5399" stylesheet-id="other-resource" background-color="244, 204, 205,255" /&gt;</v>
      </c>
    </row>
    <row r="548" spans="1:1">
      <c r="A548" t="str">
        <f ca="1">IF(OR($A$1="",'Post-its'!B171=$A$1),'Post-its'!X171,"")</f>
        <v>&lt;concept-appearance id="1164" x="3363" y="5486" stylesheet-id="connection" background-color="252, 229, 205,255" /&gt;</v>
      </c>
    </row>
    <row r="549" spans="1:1">
      <c r="A549" t="str">
        <f ca="1">IF(OR($A$1="",'Post-its'!B172=$A$1),'Post-its'!X172,"")</f>
        <v>&lt;concept-appearance id="1165" x="5553" y="5235" stylesheet-id="other-resource" background-color="244, 204, 205,255" /&gt;</v>
      </c>
    </row>
    <row r="550" spans="1:1">
      <c r="A550" t="str">
        <f ca="1">IF(OR($A$1="",'Post-its'!B173=$A$1),'Post-its'!X173,"")</f>
        <v>&lt;concept-appearance id="1166" x="6560" y="5583" stylesheet-id="other-resource" background-color="244, 204, 205,255" /&gt;</v>
      </c>
    </row>
    <row r="551" spans="1:1">
      <c r="A551" t="str">
        <f ca="1">IF(OR($A$1="",'Post-its'!B174=$A$1),'Post-its'!X174,"")</f>
        <v>&lt;concept-appearance id="1167" x="9850" y="243" stylesheet-id="group" background-color="217, 234, 211,255" /&gt;</v>
      </c>
    </row>
    <row r="552" spans="1:1">
      <c r="A552" t="str">
        <f ca="1">IF(OR($A$1="",'Post-its'!B175=$A$1),'Post-its'!X175,"")</f>
        <v>&lt;concept-appearance id="1168" x="9641" y="1350" stylesheet-id="goal-brainstorm" background-color="217, 234, 211,255" /&gt;</v>
      </c>
    </row>
    <row r="553" spans="1:1">
      <c r="A553" t="str">
        <f ca="1">IF(OR($A$1="",'Post-its'!B176=$A$1),'Post-its'!X176,"")</f>
        <v>&lt;concept-appearance id="1169" x="9924" y="1803" stylesheet-id="goal-brainstorm" background-color="217, 234, 211,255" /&gt;</v>
      </c>
    </row>
    <row r="554" spans="1:1">
      <c r="A554" t="str">
        <f ca="1">IF(OR($A$1="",'Post-its'!B177=$A$1),'Post-its'!X177,"")</f>
        <v>&lt;concept-appearance id="1170" x="9896" y="1788" stylesheet-id="goal-brainstorm" background-color="217, 234, 211,255" /&gt;</v>
      </c>
    </row>
    <row r="555" spans="1:1">
      <c r="A555" t="str">
        <f ca="1">IF(OR($A$1="",'Post-its'!B178=$A$1),'Post-its'!X178,"")</f>
        <v>&lt;concept-appearance id="1171" x="9135" y="1478" stylesheet-id="goal-brainstorm" background-color="217, 234, 211,255" /&gt;</v>
      </c>
    </row>
    <row r="556" spans="1:1">
      <c r="A556" t="str">
        <f ca="1">IF(OR($A$1="",'Post-its'!B179=$A$1),'Post-its'!X179,"")</f>
        <v>&lt;concept-appearance id="1172" x="9829" y="2124" stylesheet-id="goal" background-color="217, 234, 211,255" /&gt;</v>
      </c>
    </row>
    <row r="557" spans="1:1">
      <c r="A557" t="str">
        <f ca="1">IF(OR($A$1="",'Post-its'!B180=$A$1),'Post-its'!X180,"")</f>
        <v>&lt;concept-appearance id="1173" x="8284" y="1768" stylesheet-id="goal-brainstorm" background-color="217, 234, 211,255" /&gt;</v>
      </c>
    </row>
    <row r="558" spans="1:1">
      <c r="A558" t="str">
        <f ca="1">IF(OR($A$1="",'Post-its'!B181=$A$1),'Post-its'!X181,"")</f>
        <v>&lt;concept-appearance id="1174" x="8273" y="1236" stylesheet-id="goal-brainstorm" background-color="217, 234, 211,255" /&gt;</v>
      </c>
    </row>
    <row r="559" spans="1:1">
      <c r="A559" t="str">
        <f ca="1">IF(OR($A$1="",'Post-its'!B182=$A$1),'Post-its'!X182,"")</f>
        <v>&lt;concept-appearance id="1175" x="8456" y="2289" stylesheet-id="goal" background-color="217, 234, 211,255" /&gt;</v>
      </c>
    </row>
    <row r="560" spans="1:1">
      <c r="A560" t="str">
        <f ca="1">IF(OR($A$1="",'Post-its'!B183=$A$1),'Post-its'!X183,"")</f>
        <v>&lt;concept-appearance id="1176" x="9237" y="1578" stylesheet-id="connection" background-color="252, 229, 205,255" /&gt;</v>
      </c>
    </row>
    <row r="561" spans="1:1">
      <c r="A561" t="str">
        <f ca="1">IF(OR($A$1="",'Post-its'!B184=$A$1),'Post-its'!X184,"")</f>
        <v>&lt;concept-appearance id="1177" x="8529" y="2417" stylesheet-id="connection" background-color="234, 209, 220,255" /&gt;</v>
      </c>
    </row>
    <row r="562" spans="1:1">
      <c r="A562" t="str">
        <f ca="1">IF(OR($A$1="",'Post-its'!B185=$A$1),'Post-its'!X185,"")</f>
        <v>&lt;concept-appearance id="1178" x="9722" y="827" stylesheet-id="group" background-color="217, 234, 211,255" /&gt;</v>
      </c>
    </row>
    <row r="563" spans="1:1">
      <c r="A563" t="str">
        <f ca="1">IF(OR($A$1="",'Post-its'!B186=$A$1),'Post-its'!X186,"")</f>
        <v>&lt;concept-appearance id="1179" x="8396" y="1633" stylesheet-id="goal-brainstorm" background-color="217, 234, 211,255" /&gt;</v>
      </c>
    </row>
    <row r="564" spans="1:1">
      <c r="A564" t="str">
        <f ca="1">IF(OR($A$1="",'Post-its'!B187=$A$1),'Post-its'!X187,"")</f>
        <v>&lt;concept-appearance id="1180" x="9588" y="1416" stylesheet-id="goal-brainstorm" background-color="217, 234, 211,255" /&gt;</v>
      </c>
    </row>
    <row r="565" spans="1:1">
      <c r="A565" t="str">
        <f ca="1">IF(OR($A$1="",'Post-its'!B188=$A$1),'Post-its'!X188,"")</f>
        <v>&lt;concept-appearance id="1181" x="8871" y="1515" stylesheet-id="goal-brainstorm" background-color="217, 234, 211,255" /&gt;</v>
      </c>
    </row>
    <row r="566" spans="1:1">
      <c r="A566" t="str">
        <f ca="1">IF(OR($A$1="",'Post-its'!B189=$A$1),'Post-its'!X189,"")</f>
        <v>&lt;concept-appearance id="1182" x="8775" y="2274" stylesheet-id="goal" background-color="217, 234, 211,255" /&gt;</v>
      </c>
    </row>
    <row r="567" spans="1:1">
      <c r="A567" t="str">
        <f ca="1">IF(OR($A$1="",'Post-its'!B190=$A$1),'Post-its'!X190,"")</f>
        <v>&lt;concept-appearance id="1183" x="8887" y="2371" stylesheet-id="connection" background-color="252, 229, 205,255" /&gt;</v>
      </c>
    </row>
    <row r="568" spans="1:1">
      <c r="A568" t="str">
        <f ca="1">IF(OR($A$1="",'Post-its'!B191=$A$1),'Post-its'!X191,"")</f>
        <v>&lt;concept-appearance id="1184" x="8867" y="2362" stylesheet-id="connection" background-color="244, 204, 205,255" /&gt;</v>
      </c>
    </row>
    <row r="569" spans="1:1">
      <c r="A569" t="str">
        <f ca="1">IF(OR($A$1="",'Post-its'!B192=$A$1),'Post-its'!X192,"")</f>
        <v>&lt;concept-appearance id="1185" x="8881" y="2360" stylesheet-id="connection" background-color="234, 209, 220,255" /&gt;</v>
      </c>
    </row>
    <row r="570" spans="1:1">
      <c r="A570" t="str">
        <f ca="1">IF(OR($A$1="",'Post-its'!B193=$A$1),'Post-its'!X193,"")</f>
        <v>&lt;concept-appearance id="1186" x="8345" y="180" stylesheet-id="group" background-color="217, 234, 211,255" /&gt;</v>
      </c>
    </row>
    <row r="571" spans="1:1">
      <c r="A571" t="str">
        <f ca="1">IF(OR($A$1="",'Post-its'!B194=$A$1),'Post-its'!X194,"")</f>
        <v>&lt;concept-appearance id="1187" x="9005" y="1784" stylesheet-id="goal-brainstorm" background-color="217, 234, 211,255" /&gt;</v>
      </c>
    </row>
    <row r="572" spans="1:1">
      <c r="A572" t="str">
        <f ca="1">IF(OR($A$1="",'Post-its'!B195=$A$1),'Post-its'!X195,"")</f>
        <v>&lt;concept-appearance id="1188" x="8010" y="1434" stylesheet-id="goal-brainstorm" background-color="217, 234, 211,255" /&gt;</v>
      </c>
    </row>
    <row r="573" spans="1:1">
      <c r="A573" t="str">
        <f ca="1">IF(OR($A$1="",'Post-its'!B196=$A$1),'Post-its'!X196,"")</f>
        <v>&lt;concept-appearance id="1189" x="9075" y="2260" stylesheet-id="goal" background-color="217, 234, 211,255" /&gt;</v>
      </c>
    </row>
    <row r="574" spans="1:1">
      <c r="A574" t="str">
        <f ca="1">IF(OR($A$1="",'Post-its'!B197=$A$1),'Post-its'!X197,"")</f>
        <v>&lt;concept-appearance id="1190" x="9141" y="2356" stylesheet-id="connection" background-color="252, 229, 205,255" /&gt;</v>
      </c>
    </row>
    <row r="575" spans="1:1">
      <c r="A575" t="str">
        <f ca="1">IF(OR($A$1="",'Post-its'!B198=$A$1),'Post-its'!X198,"")</f>
        <v>&lt;concept-appearance id="1191" x="9180" y="2369" stylesheet-id="connection" background-color="252, 229, 205,255" /&gt;</v>
      </c>
    </row>
    <row r="576" spans="1:1">
      <c r="A576" t="str">
        <f ca="1">IF(OR($A$1="",'Post-its'!B199=$A$1),'Post-its'!X199,"")</f>
        <v>&lt;concept-appearance id="1192" x="9197" y="2326" stylesheet-id="connection" background-color="252, 229, 205,255" /&gt;</v>
      </c>
    </row>
    <row r="577" spans="1:1">
      <c r="A577" t="str">
        <f ca="1">IF(OR($A$1="",'Post-its'!B200=$A$1),'Post-its'!X200,"")</f>
        <v>&lt;concept-appearance id="1193" x="9202" y="2353" stylesheet-id="connection" background-color="244, 204, 205,255" /&gt;</v>
      </c>
    </row>
    <row r="578" spans="1:1">
      <c r="A578" t="str">
        <f ca="1">IF(OR($A$1="",'Post-its'!B201=$A$1),'Post-its'!X201,"")</f>
        <v>&lt;concept-appearance id="1194" x="9200" y="2384" stylesheet-id="connection" background-color="234, 209, 220,255" /&gt;</v>
      </c>
    </row>
    <row r="579" spans="1:1">
      <c r="A579" t="str">
        <f ca="1">IF(OR($A$1="",'Post-its'!B202=$A$1),'Post-its'!X202,"")</f>
        <v>&lt;concept-appearance id="1195" x="2629" y="4314" stylesheet-id="technology" background-color="217, 234, 211,255" /&gt;</v>
      </c>
    </row>
    <row r="580" spans="1:1">
      <c r="A580" t="str">
        <f ca="1">IF(OR($A$1="",'Post-its'!B203=$A$1),'Post-its'!X203,"")</f>
        <v>&lt;concept-appearance id="1196" x="2368" y="3661" stylesheet-id="solution" background-color="217, 234, 211,255" /&gt;</v>
      </c>
    </row>
    <row r="581" spans="1:1">
      <c r="A581" t="str">
        <f ca="1">IF(OR($A$1="",'Post-its'!B204=$A$1),'Post-its'!X204,"")</f>
        <v>&lt;concept-appearance id="1197" x="2533" y="3552" stylesheet-id="solution" background-color="217, 234, 211,255" /&gt;</v>
      </c>
    </row>
    <row r="582" spans="1:1">
      <c r="A582" t="str">
        <f ca="1">IF(OR($A$1="",'Post-its'!B205=$A$1),'Post-its'!X205,"")</f>
        <v>&lt;concept-appearance id="1198" x="3763" y="3291" stylesheet-id="solution" background-color="217, 234, 211,255" /&gt;</v>
      </c>
    </row>
    <row r="583" spans="1:1">
      <c r="A583" t="str">
        <f ca="1">IF(OR($A$1="",'Post-its'!B206=$A$1),'Post-its'!X206,"")</f>
        <v>&lt;concept-appearance id="1199" x="3139" y="3808" stylesheet-id="solution" background-color="217, 234, 211,255" /&gt;</v>
      </c>
    </row>
    <row r="584" spans="1:1">
      <c r="A584" t="str">
        <f ca="1">IF(OR($A$1="",'Post-its'!B207=$A$1),'Post-its'!X207,"")</f>
        <v>&lt;concept-appearance id="1200" x="3225" y="4818" stylesheet-id="technology" background-color="217, 234, 211,255" /&gt;</v>
      </c>
    </row>
    <row r="585" spans="1:1">
      <c r="A585" t="str">
        <f ca="1">IF(OR($A$1="",'Post-its'!B208=$A$1),'Post-its'!X208,"")</f>
        <v>&lt;concept-appearance id="1201" x="3399" y="3495" stylesheet-id="solution" background-color="217, 234, 211,255" /&gt;</v>
      </c>
    </row>
    <row r="586" spans="1:1">
      <c r="A586" t="str">
        <f ca="1">IF(OR($A$1="",'Post-its'!B209=$A$1),'Post-its'!X209,"")</f>
        <v>&lt;concept-appearance id="1202" x="8463" y="3749" stylesheet-id="solution" background-color="217, 234, 211,255" /&gt;</v>
      </c>
    </row>
    <row r="587" spans="1:1">
      <c r="A587" t="str">
        <f ca="1">IF(OR($A$1="",'Post-its'!B210=$A$1),'Post-its'!X210,"")</f>
        <v>&lt;concept-appearance id="1203" x="2508" y="3695" stylesheet-id="solution" background-color="217, 234, 211,255" /&gt;</v>
      </c>
    </row>
    <row r="588" spans="1:1">
      <c r="A588" t="str">
        <f ca="1">IF(OR($A$1="",'Post-its'!B211=$A$1),'Post-its'!X211,"")</f>
        <v>&lt;concept-appearance id="1204" x="3310" y="3609" stylesheet-id="solution" background-color="217, 234, 211,255" /&gt;</v>
      </c>
    </row>
    <row r="589" spans="1:1">
      <c r="A589" t="str">
        <f ca="1">IF(OR($A$1="",'Post-its'!B212=$A$1),'Post-its'!X212,"")</f>
        <v>&lt;concept-appearance id="1205" x="3380" y="3718" stylesheet-id="connection" background-color="207, 226, 243,255" /&gt;</v>
      </c>
    </row>
    <row r="590" spans="1:1">
      <c r="A590" t="str">
        <f ca="1">IF(OR($A$1="",'Post-its'!B213=$A$1),'Post-its'!X213,"")</f>
        <v>&lt;concept-appearance id="1206" x="3020" y="2456" stylesheet-id="goal" background-color="217, 234, 211,255" /&gt;</v>
      </c>
    </row>
    <row r="591" spans="1:1">
      <c r="A591" t="str">
        <f ca="1">IF(OR($A$1="",'Post-its'!B214=$A$1),'Post-its'!X214,"")</f>
        <v>&lt;concept-appearance id="1207" x="9084" y="1268" stylesheet-id="goal-brainstorm" background-color="217, 234, 211,255" /&gt;</v>
      </c>
    </row>
    <row r="592" spans="1:1">
      <c r="A592" t="str">
        <f ca="1">IF(OR($A$1="",'Post-its'!B215=$A$1),'Post-its'!X215,"")</f>
        <v>&lt;concept-appearance id="1208" x="9500" y="1404" stylesheet-id="goal-brainstorm" background-color="217, 234, 211,255" /&gt;</v>
      </c>
    </row>
    <row r="593" spans="1:1">
      <c r="A593" t="str">
        <f ca="1">IF(OR($A$1="",'Post-its'!B216=$A$1),'Post-its'!X216,"")</f>
        <v>&lt;concept-appearance id="1209" x="9185" y="1345" stylesheet-id="connection" background-color="234, 209, 220,255" /&gt;</v>
      </c>
    </row>
    <row r="594" spans="1:1">
      <c r="A594" t="str">
        <f ca="1">IF(OR($A$1="",'Post-its'!B217=$A$1),'Post-its'!X217,"")</f>
        <v>&lt;concept-appearance id="1210" x="9207" y="1349" stylesheet-id="connection" background-color="234, 209, 220,255" /&gt;</v>
      </c>
    </row>
    <row r="595" spans="1:1">
      <c r="A595" t="str">
        <f ca="1">IF(OR($A$1="",'Post-its'!B218=$A$1),'Post-its'!X218,"")</f>
        <v>&lt;concept-appearance id="1211" x="7457" y="3138" stylesheet-id="solution" background-color="217, 234, 211,255" /&gt;</v>
      </c>
    </row>
    <row r="596" spans="1:1">
      <c r="A596" t="str">
        <f ca="1">IF(OR($A$1="",'Post-its'!B219=$A$1),'Post-its'!X219,"")</f>
        <v>&lt;concept-appearance id="1212" x="4618" y="4672" stylesheet-id="technology" background-color="217, 234, 211,255" /&gt;</v>
      </c>
    </row>
    <row r="597" spans="1:1">
      <c r="A597" t="str">
        <f ca="1">IF(OR($A$1="",'Post-its'!B220=$A$1),'Post-its'!X220,"")</f>
        <v>&lt;concept-appearance id="1213" x="8670" y="4485" stylesheet-id="technology" background-color="217, 234, 211,255" /&gt;</v>
      </c>
    </row>
    <row r="598" spans="1:1">
      <c r="A598" t="str">
        <f ca="1">IF(OR($A$1="",'Post-its'!B221=$A$1),'Post-its'!X221,"")</f>
        <v>&lt;concept-appearance id="1214" x="4734" y="4743" stylesheet-id="connection" background-color="217, 234, 211,255" /&gt;</v>
      </c>
    </row>
    <row r="599" spans="1:1">
      <c r="A599" t="str">
        <f ca="1">IF(OR($A$1="",'Post-its'!B222=$A$1),'Post-its'!X222,"")</f>
        <v>&lt;concept-appearance id="1215" x="4322" y="3112" stylesheet-id="solution" background-color="217, 234, 211,255" /&gt;</v>
      </c>
    </row>
    <row r="600" spans="1:1">
      <c r="A600" t="str">
        <f ca="1">IF(OR($A$1="",'Post-its'!B223=$A$1),'Post-its'!X223,"")</f>
        <v>&lt;concept-appearance id="1216" x="4665" y="3747" stylesheet-id="solution" background-color="217, 234, 211,255" /&gt;</v>
      </c>
    </row>
    <row r="601" spans="1:1">
      <c r="A601" t="str">
        <f ca="1">IF(OR($A$1="",'Post-its'!B224=$A$1),'Post-its'!X224,"")</f>
        <v>&lt;concept-appearance id="1217" x="3117" y="2527" stylesheet-id="connection" background-color="234, 209, 220,255" /&gt;</v>
      </c>
    </row>
    <row r="602" spans="1:1">
      <c r="A602" t="str">
        <f ca="1">IF(OR($A$1="",'Post-its'!B225=$A$1),'Post-its'!X225,"")</f>
        <v>&lt;concept-appearance id="1218" x="3091" y="2523" stylesheet-id="connection" background-color="234, 209, 220,255" /&gt;</v>
      </c>
    </row>
    <row r="603" spans="1:1">
      <c r="A603" t="str">
        <f ca="1">IF(OR($A$1="",'Post-its'!B226=$A$1),'Post-its'!X226,"")</f>
        <v>&lt;concept-appearance id="1219" x="7550" y="3244" stylesheet-id="connection" background-color="252, 229, 205,255" /&gt;</v>
      </c>
    </row>
    <row r="604" spans="1:1">
      <c r="A604" t="str">
        <f ca="1">IF(OR($A$1="",'Post-its'!B227=$A$1),'Post-its'!X227,"")</f>
        <v>&lt;concept-appearance id="1220" x="7525" y="3211" stylesheet-id="connection" background-color="244, 204, 205,255" /&gt;</v>
      </c>
    </row>
    <row r="605" spans="1:1">
      <c r="A605" t="str">
        <f ca="1">IF(OR($A$1="",'Post-its'!B228=$A$1),'Post-its'!X228,"")</f>
        <v>&lt;concept-appearance id="1221" x="7576" y="3253" stylesheet-id="connection" background-color="207, 226, 243,255" /&gt;</v>
      </c>
    </row>
    <row r="606" spans="1:1">
      <c r="A606" t="str">
        <f ca="1">IF(OR($A$1="",'Post-its'!B229=$A$1),'Post-its'!X229,"")</f>
        <v>&lt;concept-appearance id="1222" x="7577" y="3244" stylesheet-id="connection" background-color="234, 209, 220,255" /&gt;</v>
      </c>
    </row>
    <row r="607" spans="1:1">
      <c r="A607" t="str">
        <f ca="1">IF(OR($A$1="",'Post-its'!B230=$A$1),'Post-its'!X230,"")</f>
        <v>&lt;concept-appearance id="1223" x="7535" y="3224" stylesheet-id="connection" background-color="234, 209, 220,255" /&gt;</v>
      </c>
    </row>
    <row r="608" spans="1:1">
      <c r="A608" t="str">
        <f ca="1">IF(OR($A$1="",'Post-its'!B231=$A$1),'Post-its'!X231,"")</f>
        <v>&lt;concept-appearance id="1224" x="3657" y="3427" stylesheet-id="solution" background-color="217, 234, 211,255" /&gt;</v>
      </c>
    </row>
    <row r="609" spans="1:1">
      <c r="A609" t="str">
        <f ca="1">IF(OR($A$1="",'Post-its'!B232=$A$1),'Post-its'!X232,"")</f>
        <v>&lt;concept-appearance id="1225" x="2369" y="4650" stylesheet-id="technology" background-color="217, 234, 211,255" /&gt;</v>
      </c>
    </row>
    <row r="610" spans="1:1">
      <c r="A610" t="str">
        <f ca="1">IF(OR($A$1="",'Post-its'!B233=$A$1),'Post-its'!X233,"")</f>
        <v>&lt;concept-appearance id="1226" x="2466" y="4750" stylesheet-id="connection" background-color="252, 229, 205,255" /&gt;</v>
      </c>
    </row>
    <row r="611" spans="1:1">
      <c r="A611" t="str">
        <f ca="1">IF(OR($A$1="",'Post-its'!B234=$A$1),'Post-its'!X234,"")</f>
        <v>&lt;concept-appearance id="1227" x="5197" y="4305" stylesheet-id="technology" background-color="217, 234, 211,255" /&gt;</v>
      </c>
    </row>
    <row r="612" spans="1:1">
      <c r="A612" t="str">
        <f ca="1">IF(OR($A$1="",'Post-its'!B235=$A$1),'Post-its'!X235,"")</f>
        <v>&lt;concept-appearance id="1228" x="5311" y="4394" stylesheet-id="connection" background-color="234, 209, 220,255" /&gt;</v>
      </c>
    </row>
    <row r="613" spans="1:1">
      <c r="A613" t="str">
        <f ca="1">IF(OR($A$1="",'Post-its'!B236=$A$1),'Post-its'!X236,"")</f>
        <v>&lt;concept-appearance id="1229" x="4206" y="4607" stylesheet-id="technology" background-color="217, 234, 211,255" /&gt;</v>
      </c>
    </row>
    <row r="614" spans="1:1">
      <c r="A614" t="str">
        <f ca="1">IF(OR($A$1="",'Post-its'!B237=$A$1),'Post-its'!X237,"")</f>
        <v>&lt;concept-appearance id="1230" x="4324" y="4724" stylesheet-id="connection" background-color="252, 229, 205,255" /&gt;</v>
      </c>
    </row>
    <row r="615" spans="1:1">
      <c r="A615" t="str">
        <f ca="1">IF(OR($A$1="",'Post-its'!B238=$A$1),'Post-its'!X238,"")</f>
        <v>&lt;concept-appearance id="1231" x="4303" y="4717" stylesheet-id="connection" background-color="252, 229, 205,255" /&gt;</v>
      </c>
    </row>
    <row r="616" spans="1:1">
      <c r="A616" t="str">
        <f ca="1">IF(OR($A$1="",'Post-its'!B239=$A$1),'Post-its'!X239,"")</f>
        <v>&lt;concept-appearance id="1232" x="4326" y="4734" stylesheet-id="connection" background-color="207, 226, 243,255" /&gt;</v>
      </c>
    </row>
    <row r="617" spans="1:1">
      <c r="A617" t="str">
        <f ca="1">IF(OR($A$1="",'Post-its'!B240=$A$1),'Post-its'!X240,"")</f>
        <v>&lt;concept-appearance id="1233" x="2593" y="4165" stylesheet-id="technology" background-color="217, 234, 211,255" /&gt;</v>
      </c>
    </row>
    <row r="618" spans="1:1">
      <c r="A618" t="str">
        <f ca="1">IF(OR($A$1="",'Post-its'!B241=$A$1),'Post-its'!X241,"")</f>
        <v>&lt;concept-appearance id="1234" x="2778" y="4824" stylesheet-id="technology" background-color="217, 234, 211,255" /&gt;</v>
      </c>
    </row>
    <row r="619" spans="1:1">
      <c r="A619" t="str">
        <f ca="1">IF(OR($A$1="",'Post-its'!B242=$A$1),'Post-its'!X242,"")</f>
        <v>&lt;concept-appearance id="1235" x="3495" y="5481" stylesheet-id="other-resource" background-color="217, 234, 211,255" /&gt;</v>
      </c>
    </row>
    <row r="620" spans="1:1">
      <c r="A620" t="str">
        <f ca="1">IF(OR($A$1="",'Post-its'!B243=$A$1),'Post-its'!X243,"")</f>
        <v>&lt;concept-appearance id="1236" x="3602" y="5609" stylesheet-id="connection" background-color="234, 209, 220,255" /&gt;</v>
      </c>
    </row>
    <row r="621" spans="1:1">
      <c r="A621" t="str">
        <f ca="1">IF(OR($A$1="",'Post-its'!B244=$A$1),'Post-its'!X244,"")</f>
        <v>&lt;concept-appearance id="1237" x="2725" y="5486" stylesheet-id="other-resource" background-color="217, 234, 211,255" /&gt;</v>
      </c>
    </row>
    <row r="622" spans="1:1">
      <c r="A622" t="str">
        <f ca="1">IF(OR($A$1="",'Post-its'!B245=$A$1),'Post-its'!X245,"")</f>
        <v>&lt;concept-appearance id="1238" x="9232" y="2211" stylesheet-id="goal" background-color="207, 226, 243,255" /&gt;</v>
      </c>
    </row>
    <row r="623" spans="1:1">
      <c r="A623" t="str">
        <f ca="1">IF(OR($A$1="",'Post-its'!B246=$A$1),'Post-its'!X246,"")</f>
        <v>&lt;concept-appearance id="1239" x="8694" y="2229" stylesheet-id="goal" background-color="207, 226, 243,255" /&gt;</v>
      </c>
    </row>
    <row r="624" spans="1:1">
      <c r="A624" t="str">
        <f ca="1">IF(OR($A$1="",'Post-its'!B247=$A$1),'Post-its'!X247,"")</f>
        <v>&lt;concept-appearance id="1240" x="9358" y="2291" stylesheet-id="connection" background-color="252, 229, 205,255" /&gt;</v>
      </c>
    </row>
    <row r="625" spans="1:1">
      <c r="A625" t="str">
        <f ca="1">IF(OR($A$1="",'Post-its'!B248=$A$1),'Post-its'!X248,"")</f>
        <v>&lt;concept-appearance id="1241" x="9336" y="2295" stylesheet-id="connection" background-color="234, 209, 220,255" /&gt;</v>
      </c>
    </row>
    <row r="626" spans="1:1">
      <c r="A626" t="str">
        <f ca="1">IF(OR($A$1="",'Post-its'!B249=$A$1),'Post-its'!X249,"")</f>
        <v>&lt;concept-appearance id="1242" x="9356" y="2299" stylesheet-id="connection" background-color="252, 229, 205,255" /&gt;</v>
      </c>
    </row>
    <row r="627" spans="1:1">
      <c r="A627" t="str">
        <f ca="1">IF(OR($A$1="",'Post-its'!B250=$A$1),'Post-its'!X250,"")</f>
        <v>&lt;concept-appearance id="1243" x="8819" y="2323" stylesheet-id="connection" background-color="217, 234, 211,255" /&gt;</v>
      </c>
    </row>
    <row r="628" spans="1:1">
      <c r="A628" t="str">
        <f ca="1">IF(OR($A$1="",'Post-its'!B251=$A$1),'Post-its'!X251,"")</f>
        <v>&lt;concept-appearance id="1244" x="8780" y="2334" stylesheet-id="connection" background-color="234, 209, 220,255" /&gt;</v>
      </c>
    </row>
    <row r="629" spans="1:1">
      <c r="A629" t="str">
        <f ca="1">IF(OR($A$1="",'Post-its'!B252=$A$1),'Post-its'!X252,"")</f>
        <v>&lt;concept-appearance id="1245" x="9553" y="2246" stylesheet-id="goal" background-color="207, 226, 243,255" /&gt;</v>
      </c>
    </row>
    <row r="630" spans="1:1">
      <c r="A630" t="str">
        <f ca="1">IF(OR($A$1="",'Post-its'!B253=$A$1),'Post-its'!X253,"")</f>
        <v>&lt;concept-appearance id="1246" x="9648" y="2341" stylesheet-id="connection" background-color="252, 229, 205,255" /&gt;</v>
      </c>
    </row>
    <row r="631" spans="1:1">
      <c r="A631" t="str">
        <f ca="1">IF(OR($A$1="",'Post-its'!B254=$A$1),'Post-its'!X254,"")</f>
        <v>&lt;concept-appearance id="1247" x="9678" y="2333" stylesheet-id="connection" background-color="217, 234, 211,255" /&gt;</v>
      </c>
    </row>
    <row r="632" spans="1:1">
      <c r="A632" t="str">
        <f ca="1">IF(OR($A$1="",'Post-its'!B255=$A$1),'Post-its'!X255,"")</f>
        <v>&lt;concept-appearance id="1248" x="9675" y="2311" stylesheet-id="connection" background-color="234, 209, 220,255" /&gt;</v>
      </c>
    </row>
    <row r="633" spans="1:1">
      <c r="A633" t="str">
        <f ca="1">IF(OR($A$1="",'Post-its'!B256=$A$1),'Post-its'!X256,"")</f>
        <v>&lt;concept-appearance id="1249" x="9639" y="2352" stylesheet-id="connection" background-color="234, 209, 220,255" /&gt;</v>
      </c>
    </row>
    <row r="634" spans="1:1">
      <c r="A634" t="str">
        <f ca="1">IF(OR($A$1="",'Post-its'!B257=$A$1),'Post-its'!X257,"")</f>
        <v>&lt;concept-appearance id="1250" x="8662" y="2241" stylesheet-id="goal" background-color="207, 226, 243,255" /&gt;</v>
      </c>
    </row>
    <row r="635" spans="1:1">
      <c r="A635" t="str">
        <f ca="1">IF(OR($A$1="",'Post-its'!B258=$A$1),'Post-its'!X258,"")</f>
        <v>&lt;concept-appearance id="1251" x="8734" y="2364" stylesheet-id="connection" background-color="234, 209, 220,255" /&gt;</v>
      </c>
    </row>
    <row r="636" spans="1:1">
      <c r="A636" t="str">
        <f ca="1">IF(OR($A$1="",'Post-its'!B259=$A$1),'Post-its'!X259,"")</f>
        <v>&lt;concept-appearance id="1252" x="8735" y="2309" stylesheet-id="connection" background-color="217, 234, 211,255" /&gt;</v>
      </c>
    </row>
    <row r="637" spans="1:1">
      <c r="A637" t="str">
        <f ca="1">IF(OR($A$1="",'Post-its'!B260=$A$1),'Post-its'!X260,"")</f>
        <v>&lt;concept-appearance id="1253" x="8738" y="2314" stylesheet-id="connection" background-color="252, 229, 205,255" /&gt;</v>
      </c>
    </row>
    <row r="638" spans="1:1">
      <c r="A638" t="str">
        <f ca="1">IF(OR($A$1="",'Post-its'!B261=$A$1),'Post-its'!X261,"")</f>
        <v>&lt;concept-appearance id="1254" x="8623" y="2250" stylesheet-id="goal" background-color="207, 226, 243,255" /&gt;</v>
      </c>
    </row>
    <row r="639" spans="1:1">
      <c r="A639" t="str">
        <f ca="1">IF(OR($A$1="",'Post-its'!B262=$A$1),'Post-its'!X262,"")</f>
        <v>&lt;concept-appearance id="1255" x="8740" y="2372" stylesheet-id="connection" background-color="252, 229, 205,255" /&gt;</v>
      </c>
    </row>
    <row r="640" spans="1:1">
      <c r="A640" t="str">
        <f ca="1">IF(OR($A$1="",'Post-its'!B263=$A$1),'Post-its'!X263,"")</f>
        <v>&lt;concept-appearance id="1256" x="8139" y="2294" stylesheet-id="goal" background-color="207, 226, 243,255" /&gt;</v>
      </c>
    </row>
    <row r="641" spans="1:1">
      <c r="A641" t="str">
        <f ca="1">IF(OR($A$1="",'Post-its'!B264=$A$1),'Post-its'!X264,"")</f>
        <v>&lt;concept-appearance id="1257" x="8245" y="2417" stylesheet-id="connection" background-color="252, 229, 205,255" /&gt;</v>
      </c>
    </row>
    <row r="642" spans="1:1">
      <c r="A642" t="str">
        <f ca="1">IF(OR($A$1="",'Post-its'!B265=$A$1),'Post-its'!X265,"")</f>
        <v>&lt;concept-appearance id="1258" x="3316" y="3388" stylesheet-id="solution" background-color="207, 226, 243,255" /&gt;</v>
      </c>
    </row>
    <row r="643" spans="1:1">
      <c r="A643" t="str">
        <f ca="1">IF(OR($A$1="",'Post-its'!B266=$A$1),'Post-its'!X266,"")</f>
        <v>&lt;concept-appearance id="1259" x="3385" y="3477" stylesheet-id="connection" background-color="217, 234, 211,255" /&gt;</v>
      </c>
    </row>
    <row r="644" spans="1:1">
      <c r="A644" t="str">
        <f ca="1">IF(OR($A$1="",'Post-its'!B267=$A$1),'Post-its'!X267,"")</f>
        <v>&lt;concept-appearance id="1260" x="2424" y="3781" stylesheet-id="solution" background-color="207, 226, 243,255" /&gt;</v>
      </c>
    </row>
    <row r="645" spans="1:1">
      <c r="A645" t="str">
        <f ca="1">IF(OR($A$1="",'Post-its'!B268=$A$1),'Post-its'!X268,"")</f>
        <v>&lt;concept-appearance id="1261" x="2533" y="3897" stylesheet-id="connection" background-color="252, 229, 205,255" /&gt;</v>
      </c>
    </row>
    <row r="646" spans="1:1">
      <c r="A646" t="str">
        <f ca="1">IF(OR($A$1="",'Post-its'!B269=$A$1),'Post-its'!X269,"")</f>
        <v>&lt;concept-appearance id="1262" x="2490" y="3888" stylesheet-id="connection" background-color="234, 209, 220,255" /&gt;</v>
      </c>
    </row>
    <row r="647" spans="1:1">
      <c r="A647" t="str">
        <f ca="1">IF(OR($A$1="",'Post-its'!B270=$A$1),'Post-its'!X270,"")</f>
        <v>&lt;concept-appearance id="1263" x="5448" y="3875" stylesheet-id="solution" background-color="207, 226, 243,255" /&gt;</v>
      </c>
    </row>
    <row r="648" spans="1:1">
      <c r="A648" t="str">
        <f ca="1">IF(OR($A$1="",'Post-its'!B271=$A$1),'Post-its'!X271,"")</f>
        <v>&lt;concept-appearance id="1264" x="5536" y="3960" stylesheet-id="connection" background-color="234, 209, 220,255" /&gt;</v>
      </c>
    </row>
    <row r="649" spans="1:1">
      <c r="A649" t="str">
        <f ca="1">IF(OR($A$1="",'Post-its'!B272=$A$1),'Post-its'!X272,"")</f>
        <v>&lt;concept-appearance id="1265" x="5552" y="3951" stylesheet-id="connection" background-color="234, 209, 220,255" /&gt;</v>
      </c>
    </row>
    <row r="650" spans="1:1">
      <c r="A650" t="str">
        <f ca="1">IF(OR($A$1="",'Post-its'!B273=$A$1),'Post-its'!X273,"")</f>
        <v>&lt;concept-appearance id="1266" x="5280" y="3133" stylesheet-id="solution" background-color="207, 226, 243,255" /&gt;</v>
      </c>
    </row>
    <row r="651" spans="1:1">
      <c r="A651" t="str">
        <f ca="1">IF(OR($A$1="",'Post-its'!B274=$A$1),'Post-its'!X274,"")</f>
        <v>&lt;concept-appearance id="1267" x="5372" y="3235" stylesheet-id="connection" background-color="217, 234, 211,255" /&gt;</v>
      </c>
    </row>
    <row r="652" spans="1:1">
      <c r="A652" t="str">
        <f ca="1">IF(OR($A$1="",'Post-its'!B275=$A$1),'Post-its'!X275,"")</f>
        <v>&lt;concept-appearance id="1268" x="5353" y="3229" stylesheet-id="connection" background-color="244, 204, 205,255" /&gt;</v>
      </c>
    </row>
    <row r="653" spans="1:1">
      <c r="A653" t="str">
        <f ca="1">IF(OR($A$1="",'Post-its'!B276=$A$1),'Post-its'!X276,"")</f>
        <v>&lt;concept-appearance id="1269" x="5394" y="3197" stylesheet-id="connection" background-color="244, 204, 205,255" /&gt;</v>
      </c>
    </row>
    <row r="654" spans="1:1">
      <c r="A654" t="str">
        <f ca="1">IF(OR($A$1="",'Post-its'!B277=$A$1),'Post-its'!X277,"")</f>
        <v>&lt;concept-appearance id="1270" x="5056" y="3282" stylesheet-id="solution" background-color="207, 226, 243,255" /&gt;</v>
      </c>
    </row>
    <row r="655" spans="1:1">
      <c r="A655" t="str">
        <f ca="1">IF(OR($A$1="",'Post-its'!B278=$A$1),'Post-its'!X278,"")</f>
        <v>&lt;concept-appearance id="1271" x="5150" y="3408" stylesheet-id="connection" background-color="217, 234, 211,255" /&gt;</v>
      </c>
    </row>
    <row r="656" spans="1:1">
      <c r="A656" t="str">
        <f ca="1">IF(OR($A$1="",'Post-its'!B279=$A$1),'Post-its'!X279,"")</f>
        <v>&lt;concept-appearance id="1272" x="7213" y="3316" stylesheet-id="solution" background-color="207, 226, 243,255" /&gt;</v>
      </c>
    </row>
    <row r="657" spans="1:1">
      <c r="A657" t="str">
        <f ca="1">IF(OR($A$1="",'Post-its'!B280=$A$1),'Post-its'!X280,"")</f>
        <v>&lt;concept-appearance id="1273" x="7323" y="3385" stylesheet-id="connection" background-color="252, 229, 205,255" /&gt;</v>
      </c>
    </row>
    <row r="658" spans="1:1">
      <c r="A658" t="str">
        <f ca="1">IF(OR($A$1="",'Post-its'!B281=$A$1),'Post-its'!X281,"")</f>
        <v>&lt;concept-appearance id="1274" x="7287" y="3430" stylesheet-id="connection" background-color="217, 234, 211,255" /&gt;</v>
      </c>
    </row>
    <row r="659" spans="1:1">
      <c r="A659" t="str">
        <f ca="1">IF(OR($A$1="",'Post-its'!B282=$A$1),'Post-its'!X282,"")</f>
        <v>&lt;concept-appearance id="1275" x="7170" y="3467" stylesheet-id="solution" background-color="207, 226, 243,255" /&gt;</v>
      </c>
    </row>
    <row r="660" spans="1:1">
      <c r="A660" t="str">
        <f ca="1">IF(OR($A$1="",'Post-its'!B283=$A$1),'Post-its'!X283,"")</f>
        <v>&lt;concept-appearance id="1276" x="7258" y="3553" stylesheet-id="connection" background-color="252, 229, 205,255" /&gt;</v>
      </c>
    </row>
    <row r="661" spans="1:1">
      <c r="A661" t="str">
        <f ca="1">IF(OR($A$1="",'Post-its'!B284=$A$1),'Post-its'!X284,"")</f>
        <v>&lt;concept-appearance id="1277" x="2355" y="4148" stylesheet-id="technology" background-color="207, 226, 243,255" /&gt;</v>
      </c>
    </row>
    <row r="662" spans="1:1">
      <c r="A662" t="str">
        <f ca="1">IF(OR($A$1="",'Post-its'!B285=$A$1),'Post-its'!X285,"")</f>
        <v>&lt;concept-appearance id="1278" x="2278" y="4712" stylesheet-id="technology" background-color="207, 226, 243,255" /&gt;</v>
      </c>
    </row>
    <row r="663" spans="1:1">
      <c r="A663" t="str">
        <f ca="1">IF(OR($A$1="",'Post-its'!B286=$A$1),'Post-its'!X286,"")</f>
        <v>&lt;concept-appearance id="1279" x="4211" y="4800" stylesheet-id="technology" background-color="207, 226, 243,255" /&gt;</v>
      </c>
    </row>
    <row r="664" spans="1:1">
      <c r="A664" t="str">
        <f ca="1">IF(OR($A$1="",'Post-its'!B287=$A$1),'Post-its'!X287,"")</f>
        <v>&lt;concept-appearance id="1280" x="4304" y="4745" stylesheet-id="technology" background-color="207, 226, 243,255" /&gt;</v>
      </c>
    </row>
    <row r="665" spans="1:1">
      <c r="A665" t="str">
        <f ca="1">IF(OR($A$1="",'Post-its'!B288=$A$1),'Post-its'!X288,"")</f>
        <v>&lt;concept-appearance id="1281" x="5779" y="4338" stylesheet-id="technology" background-color="207, 226, 243,255" /&gt;</v>
      </c>
    </row>
    <row r="666" spans="1:1">
      <c r="A666" t="str">
        <f ca="1">IF(OR($A$1="",'Post-its'!B289=$A$1),'Post-its'!X289,"")</f>
        <v>&lt;concept-appearance id="1282" x="2599" y="4753" stylesheet-id="technology" background-color="207, 226, 243,255" /&gt;</v>
      </c>
    </row>
    <row r="667" spans="1:1">
      <c r="A667" t="str">
        <f ca="1">IF(OR($A$1="",'Post-its'!B290=$A$1),'Post-its'!X290,"")</f>
        <v>&lt;concept-appearance id="1283" x="2816" y="4390" stylesheet-id="technology" background-color="207, 226, 243,255" /&gt;</v>
      </c>
    </row>
    <row r="668" spans="1:1">
      <c r="A668" t="str">
        <f ca="1">IF(OR($A$1="",'Post-its'!B291=$A$1),'Post-its'!X291,"")</f>
        <v>&lt;concept-appearance id="1284" x="5742" y="4522" stylesheet-id="technology" background-color="207, 226, 243,255" /&gt;</v>
      </c>
    </row>
    <row r="669" spans="1:1">
      <c r="A669" t="str">
        <f ca="1">IF(OR($A$1="",'Post-its'!B292=$A$1),'Post-its'!X292,"")</f>
        <v>&lt;concept-appearance id="1285" x="5681" y="4704" stylesheet-id="technology" background-color="207, 226, 243,255" /&gt;</v>
      </c>
    </row>
    <row r="670" spans="1:1">
      <c r="A670" t="str">
        <f ca="1">IF(OR($A$1="",'Post-its'!B293=$A$1),'Post-its'!X293,"")</f>
        <v>&lt;concept-appearance id="1286" x="5317" y="4775" stylesheet-id="technology" background-color="207, 226, 243,255" /&gt;</v>
      </c>
    </row>
    <row r="671" spans="1:1">
      <c r="A671" t="str">
        <f ca="1">IF(OR($A$1="",'Post-its'!B294=$A$1),'Post-its'!X294,"")</f>
        <v>&lt;concept-appearance id="1287" x="5799" y="4788" stylesheet-id="connection" background-color="252, 229, 205,255" /&gt;</v>
      </c>
    </row>
    <row r="672" spans="1:1">
      <c r="A672" t="str">
        <f ca="1">IF(OR($A$1="",'Post-its'!B295=$A$1),'Post-its'!X295,"")</f>
        <v>&lt;concept-appearance id="1288" x="2407" y="5424" stylesheet-id="other-resource" background-color="207, 226, 243,255" /&gt;</v>
      </c>
    </row>
    <row r="673" spans="1:1">
      <c r="A673" t="str">
        <f ca="1">IF(OR($A$1="",'Post-its'!B296=$A$1),'Post-its'!X296,"")</f>
        <v>&lt;concept-appearance id="1289" x="2752" y="5801" stylesheet-id="other-resource" background-color="207, 226, 243,255" /&gt;</v>
      </c>
    </row>
    <row r="674" spans="1:1">
      <c r="A674" t="str">
        <f ca="1">IF(OR($A$1="",'Post-its'!B297=$A$1),'Post-its'!X297,"")</f>
        <v>&lt;concept-appearance id="1290" x="2279" y="5849" stylesheet-id="other-resource" background-color="207, 226, 243,255" /&gt;</v>
      </c>
    </row>
    <row r="675" spans="1:1">
      <c r="A675" t="str">
        <f ca="1">IF(OR($A$1="",'Post-its'!B298=$A$1),'Post-its'!X298,"")</f>
        <v>&lt;concept-appearance id="1291" x="4229" y="5551" stylesheet-id="other-resource" background-color="207, 226, 243,255" /&gt;</v>
      </c>
    </row>
    <row r="676" spans="1:1">
      <c r="A676" t="str">
        <f ca="1">IF(OR($A$1="",'Post-its'!B299=$A$1),'Post-its'!X299,"")</f>
        <v>&lt;concept-appearance id="1292" x="4507" y="5304" stylesheet-id="other-resource" background-color="207, 226, 243,255" /&gt;</v>
      </c>
    </row>
    <row r="677" spans="1:1">
      <c r="A677" t="str">
        <f ca="1">IF(OR($A$1="",'Post-its'!B300=$A$1),'Post-its'!X300,"")</f>
        <v>&lt;concept-appearance id="1293" x="4230" y="5631" stylesheet-id="other-resource" background-color="207, 226, 243,255" /&gt;</v>
      </c>
    </row>
    <row r="678" spans="1:1">
      <c r="A678" t="str">
        <f ca="1">IF(OR($A$1="",'Post-its'!B301=$A$1),'Post-its'!X301,"")</f>
        <v>&lt;concept-appearance id="1294" x="7325" y="5487" stylesheet-id="other-resource" background-color="207, 226, 243,255" /&gt;</v>
      </c>
    </row>
    <row r="679" spans="1:1">
      <c r="A679" t="str">
        <f ca="1">IF(OR($A$1="",'Post-its'!B302=$A$1),'Post-its'!X302,"")</f>
        <v>&lt;concept-appearance id="1295" x="7332" y="5483" stylesheet-id="other-resource" background-color="207, 226, 243,255" /&gt;</v>
      </c>
    </row>
    <row r="680" spans="1:1">
      <c r="A680" t="str">
        <f ca="1">IF(OR($A$1="",'Post-its'!B303=$A$1),'Post-its'!X303,"")</f>
        <v>&lt;concept-appearance id="1296" x="3592" y="5708" stylesheet-id="other-resource" background-color="207, 226, 243,255" /&gt;</v>
      </c>
    </row>
    <row r="681" spans="1:1">
      <c r="A681" t="str">
        <f ca="1">IF(OR($A$1="",'Post-its'!B304=$A$1),'Post-its'!X304,"")</f>
        <v>&lt;concept-appearance id="1297" x="2598" y="5244" stylesheet-id="other-resource" background-color="207, 226, 243,255" /&gt;</v>
      </c>
    </row>
    <row r="682" spans="1:1">
      <c r="A682" t="str">
        <f ca="1">IF(OR($A$1="",'Post-its'!B305=$A$1),'Post-its'!X305,"")</f>
        <v>&lt;concept-appearance id="1298" x="3702" y="5887" stylesheet-id="other-resource" background-color="207, 226, 243,255" /&gt;</v>
      </c>
    </row>
    <row r="683" spans="1:1">
      <c r="A683" t="str">
        <f ca="1">IF(OR($A$1="",'Post-its'!B306=$A$1),'Post-its'!X306,"")</f>
        <v>&lt;concept-appearance id="1299" x="3553" y="5400" stylesheet-id="other-resource" background-color="207, 226, 243,255" /&gt;</v>
      </c>
    </row>
    <row r="684" spans="1:1">
      <c r="A684" t="str">
        <f ca="1">IF(OR($A$1="",'Post-its'!B307=$A$1),'Post-its'!X307,"")</f>
        <v>&lt;concept-appearance id="1300" x="7292" y="3558" stylesheet-id="connection" background-color="244, 204, 205,255" /&gt;</v>
      </c>
    </row>
    <row r="685" spans="1:1">
      <c r="A685" t="str">
        <f ca="1">IF(OR($A$1="",'Post-its'!B308=$A$1),'Post-its'!X308,"")</f>
        <v>&lt;concept-appearance id="1301" x="9362" y="2158" stylesheet-id="goal" background-color="234, 209, 220,255" /&gt;</v>
      </c>
    </row>
    <row r="686" spans="1:1">
      <c r="A686" t="str">
        <f ca="1">IF(OR($A$1="",'Post-its'!B309=$A$1),'Post-its'!X309,"")</f>
        <v>&lt;concept-appearance id="1302" x="9452" y="2241" stylesheet-id="connection" background-color="207, 226, 243,255" /&gt;</v>
      </c>
    </row>
    <row r="687" spans="1:1">
      <c r="A687" t="str">
        <f ca="1">IF(OR($A$1="",'Post-its'!B310=$A$1),'Post-its'!X310,"")</f>
        <v>&lt;concept-appearance id="1303" x="9014" y="2279" stylesheet-id="goal" background-color="234, 209, 220,255" /&gt;</v>
      </c>
    </row>
    <row r="688" spans="1:1">
      <c r="A688" t="str">
        <f ca="1">IF(OR($A$1="",'Post-its'!B311=$A$1),'Post-its'!X311,"")</f>
        <v>&lt;concept-appearance id="1304" x="9743" y="2223" stylesheet-id="goal" background-color="234, 209, 220,255" /&gt;</v>
      </c>
    </row>
    <row r="689" spans="1:1">
      <c r="A689" t="str">
        <f ca="1">IF(OR($A$1="",'Post-its'!B312=$A$1),'Post-its'!X312,"")</f>
        <v>&lt;concept-appearance id="1305" x="9800" y="2194" stylesheet-id="goal" background-color="234, 209, 220,255" /&gt;</v>
      </c>
    </row>
    <row r="690" spans="1:1">
      <c r="A690" t="str">
        <f ca="1">IF(OR($A$1="",'Post-its'!B313=$A$1),'Post-its'!X313,"")</f>
        <v>&lt;concept-appearance id="1306" x="8017" y="2277" stylesheet-id="goal" background-color="234, 209, 220,255" /&gt;</v>
      </c>
    </row>
    <row r="691" spans="1:1">
      <c r="A691" t="str">
        <f ca="1">IF(OR($A$1="",'Post-its'!B314=$A$1),'Post-its'!X314,"")</f>
        <v>&lt;concept-appearance id="1307" x="9779" y="2156" stylesheet-id="goal" background-color="234, 209, 220,255" /&gt;</v>
      </c>
    </row>
    <row r="692" spans="1:1">
      <c r="A692" t="str">
        <f ca="1">IF(OR($A$1="",'Post-its'!B315=$A$1),'Post-its'!X315,"")</f>
        <v>&lt;concept-appearance id="1308" x="9599" y="2159" stylesheet-id="goal" background-color="234, 209, 220,255" /&gt;</v>
      </c>
    </row>
    <row r="693" spans="1:1">
      <c r="A693" t="str">
        <f ca="1">IF(OR($A$1="",'Post-its'!B316=$A$1),'Post-its'!X316,"")</f>
        <v>&lt;concept-appearance id="1309" x="9551" y="2285" stylesheet-id="goal" background-color="234, 209, 220,255" /&gt;</v>
      </c>
    </row>
    <row r="694" spans="1:1">
      <c r="A694" t="str">
        <f ca="1">IF(OR($A$1="",'Post-its'!B317=$A$1),'Post-its'!X317,"")</f>
        <v>&lt;concept-appearance id="1310" x="9664" y="2413" stylesheet-id="connection" background-color="217, 234, 211,255" /&gt;</v>
      </c>
    </row>
    <row r="695" spans="1:1">
      <c r="A695" t="str">
        <f ca="1">IF(OR($A$1="",'Post-its'!B318=$A$1),'Post-its'!X318,"")</f>
        <v>&lt;concept-appearance id="1311" x="9650" y="2392" stylesheet-id="connection" background-color="252, 229, 205,255" /&gt;</v>
      </c>
    </row>
    <row r="696" spans="1:1">
      <c r="A696" t="str">
        <f ca="1">IF(OR($A$1="",'Post-its'!B319=$A$1),'Post-its'!X319,"")</f>
        <v>&lt;concept-appearance id="1312" x="8760" y="2262" stylesheet-id="goal" background-color="234, 209, 220,255" /&gt;</v>
      </c>
    </row>
    <row r="697" spans="1:1">
      <c r="A697" t="str">
        <f ca="1">IF(OR($A$1="",'Post-its'!B320=$A$1),'Post-its'!X320,"")</f>
        <v>&lt;concept-appearance id="1313" x="8850" y="2386" stylesheet-id="connection" background-color="217, 234, 211,255" /&gt;</v>
      </c>
    </row>
    <row r="698" spans="1:1">
      <c r="A698" t="str">
        <f ca="1">IF(OR($A$1="",'Post-its'!B321=$A$1),'Post-its'!X321,"")</f>
        <v>&lt;concept-appearance id="1314" x="8855" y="2359" stylesheet-id="connection" background-color="252, 229, 205,255" /&gt;</v>
      </c>
    </row>
    <row r="699" spans="1:1">
      <c r="A699" t="str">
        <f ca="1">IF(OR($A$1="",'Post-its'!B322=$A$1),'Post-its'!X322,"")</f>
        <v>&lt;concept-appearance id="1315" x="3638" y="3733" stylesheet-id="solution" background-color="234, 209, 220,255" /&gt;</v>
      </c>
    </row>
    <row r="700" spans="1:1">
      <c r="A700" t="str">
        <f ca="1">IF(OR($A$1="",'Post-its'!B323=$A$1),'Post-its'!X323,"")</f>
        <v>&lt;concept-appearance id="1316" x="3720" y="3852" stylesheet-id="connection" background-color="244, 204, 205,255" /&gt;</v>
      </c>
    </row>
    <row r="701" spans="1:1">
      <c r="A701" t="str">
        <f ca="1">IF(OR($A$1="",'Post-its'!B324=$A$1),'Post-its'!X324,"")</f>
        <v>&lt;concept-appearance id="1317" x="2288" y="3594" stylesheet-id="solution" background-color="234, 209, 220,255" /&gt;</v>
      </c>
    </row>
    <row r="702" spans="1:1">
      <c r="A702" t="str">
        <f ca="1">IF(OR($A$1="",'Post-its'!B325=$A$1),'Post-its'!X325,"")</f>
        <v>&lt;concept-appearance id="1318" x="3323" y="3649" stylesheet-id="solution" background-color="234, 209, 220,255" /&gt;</v>
      </c>
    </row>
    <row r="703" spans="1:1">
      <c r="A703" t="str">
        <f ca="1">IF(OR($A$1="",'Post-its'!B326=$A$1),'Post-its'!X326,"")</f>
        <v>&lt;concept-appearance id="1319" x="5110" y="3543" stylesheet-id="solution" background-color="234, 209, 220,255" /&gt;</v>
      </c>
    </row>
    <row r="704" spans="1:1">
      <c r="A704" t="str">
        <f ca="1">IF(OR($A$1="",'Post-its'!B327=$A$1),'Post-its'!X327,"")</f>
        <v>&lt;concept-appearance id="1320" x="5218" y="3618" stylesheet-id="connection" background-color="252, 229, 205,255" /&gt;</v>
      </c>
    </row>
    <row r="705" spans="1:1">
      <c r="A705" t="str">
        <f ca="1">IF(OR($A$1="",'Post-its'!B328=$A$1),'Post-its'!X328,"")</f>
        <v>&lt;concept-appearance id="1321" x="4258" y="3294" stylesheet-id="solution" background-color="234, 209, 220,255" /&gt;</v>
      </c>
    </row>
    <row r="706" spans="1:1">
      <c r="A706" t="str">
        <f ca="1">IF(OR($A$1="",'Post-its'!B329=$A$1),'Post-its'!X329,"")</f>
        <v>&lt;concept-appearance id="1322" x="4424" y="3826" stylesheet-id="solution" background-color="234, 209, 220,255" /&gt;</v>
      </c>
    </row>
    <row r="707" spans="1:1">
      <c r="A707" t="str">
        <f ca="1">IF(OR($A$1="",'Post-its'!B330=$A$1),'Post-its'!X330,"")</f>
        <v>&lt;concept-appearance id="1323" x="7789" y="3655" stylesheet-id="solution" background-color="234, 209, 220,255" /&gt;</v>
      </c>
    </row>
    <row r="708" spans="1:1">
      <c r="A708" t="str">
        <f ca="1">IF(OR($A$1="",'Post-its'!B331=$A$1),'Post-its'!X331,"")</f>
        <v>&lt;concept-appearance id="1324" x="7873" y="3766" stylesheet-id="connection" background-color="217, 234, 211,255" /&gt;</v>
      </c>
    </row>
    <row r="709" spans="1:1">
      <c r="A709" t="str">
        <f ca="1">IF(OR($A$1="",'Post-its'!B332=$A$1),'Post-its'!X332,"")</f>
        <v>&lt;concept-appearance id="1325" x="7917" y="3759" stylesheet-id="connection" background-color="207, 226, 243,255" /&gt;</v>
      </c>
    </row>
    <row r="710" spans="1:1">
      <c r="A710" t="str">
        <f ca="1">IF(OR($A$1="",'Post-its'!B333=$A$1),'Post-its'!X333,"")</f>
        <v>&lt;concept-appearance id="1326" x="4366" y="3365" stylesheet-id="connection" background-color="217, 234, 211,255" /&gt;</v>
      </c>
    </row>
    <row r="711" spans="1:1">
      <c r="A711" t="str">
        <f ca="1">IF(OR($A$1="",'Post-its'!B334=$A$1),'Post-its'!X334,"")</f>
        <v>&lt;concept-appearance id="1327" x="6344" y="3216" stylesheet-id="solution" background-color="234, 209, 220,255" /&gt;</v>
      </c>
    </row>
    <row r="712" spans="1:1">
      <c r="A712" t="str">
        <f ca="1">IF(OR($A$1="",'Post-its'!B335=$A$1),'Post-its'!X335,"")</f>
        <v>&lt;concept-appearance id="1328" x="9838" y="2325" stylesheet-id="connection" background-color="217, 234, 211,255" /&gt;</v>
      </c>
    </row>
    <row r="713" spans="1:1">
      <c r="A713" t="str">
        <f ca="1">IF(OR($A$1="",'Post-its'!B336=$A$1),'Post-its'!X336,"")</f>
        <v>&lt;concept-appearance id="1329" x="9900" y="2277" stylesheet-id="connection" background-color="217, 234, 211,255" /&gt;</v>
      </c>
    </row>
    <row r="714" spans="1:1">
      <c r="A714" t="str">
        <f ca="1">IF(OR($A$1="",'Post-its'!B337=$A$1),'Post-its'!X337,"")</f>
        <v>&lt;concept-appearance id="1330" x="9895" y="2276" stylesheet-id="connection" background-color="217, 234, 211,255" /&gt;</v>
      </c>
    </row>
    <row r="715" spans="1:1">
      <c r="A715" t="str">
        <f ca="1">IF(OR($A$1="",'Post-its'!B338=$A$1),'Post-its'!X338,"")</f>
        <v>&lt;concept-appearance id="1331" x="5206" y="3646" stylesheet-id="connection" background-color="244, 204, 205,255" /&gt;</v>
      </c>
    </row>
    <row r="716" spans="1:1">
      <c r="A716" t="str">
        <f ca="1">IF(OR($A$1="",'Post-its'!B339=$A$1),'Post-its'!X339,"")</f>
        <v>&lt;concept-appearance id="1332" x="3397" y="3724" stylesheet-id="connection" background-color="207, 226, 243,255" /&gt;</v>
      </c>
    </row>
    <row r="717" spans="1:1">
      <c r="A717" t="str">
        <f ca="1">IF(OR($A$1="",'Post-its'!B340=$A$1),'Post-its'!X340,"")</f>
        <v>&lt;concept-appearance id="1333" x="4366" y="3395" stylesheet-id="connection" background-color="244, 204, 205,255" /&gt;</v>
      </c>
    </row>
    <row r="718" spans="1:1">
      <c r="A718" t="str">
        <f ca="1">IF(OR($A$1="",'Post-its'!B341=$A$1),'Post-its'!X341,"")</f>
        <v>&lt;concept-appearance id="1334" x="3665" y="4524" stylesheet-id="technology" background-color="234, 209, 220,255" /&gt;</v>
      </c>
    </row>
    <row r="719" spans="1:1">
      <c r="A719" t="str">
        <f ca="1">IF(OR($A$1="",'Post-its'!B342=$A$1),'Post-its'!X342,"")</f>
        <v>&lt;concept-appearance id="1335" x="2762" y="4860" stylesheet-id="technology" background-color="234, 209, 220,255" /&gt;</v>
      </c>
    </row>
    <row r="720" spans="1:1">
      <c r="A720" t="str">
        <f ca="1">IF(OR($A$1="",'Post-its'!B343=$A$1),'Post-its'!X343,"")</f>
        <v>&lt;concept-appearance id="1336" x="3110" y="4329" stylesheet-id="technology" background-color="234, 209, 220,255" /&gt;</v>
      </c>
    </row>
    <row r="721" spans="1:1">
      <c r="A721" t="str">
        <f ca="1">IF(OR($A$1="",'Post-its'!B344=$A$1),'Post-its'!X344,"")</f>
        <v>&lt;concept-appearance id="1337" x="3233" y="4447" stylesheet-id="connection" background-color="252, 229, 205,255" /&gt;</v>
      </c>
    </row>
    <row r="722" spans="1:1">
      <c r="A722" t="str">
        <f ca="1">IF(OR($A$1="",'Post-its'!B345=$A$1),'Post-its'!X345,"")</f>
        <v>&lt;concept-appearance id="1338" x="3216" y="4404" stylesheet-id="connection" background-color="207, 226, 243,255" /&gt;</v>
      </c>
    </row>
    <row r="723" spans="1:1">
      <c r="A723" t="str">
        <f ca="1">IF(OR($A$1="",'Post-its'!B346=$A$1),'Post-its'!X346,"")</f>
        <v>&lt;concept-appearance id="1339" x="3220" y="4440" stylesheet-id="connection" background-color="207, 226, 243,255" /&gt;</v>
      </c>
    </row>
    <row r="724" spans="1:1">
      <c r="A724" t="str">
        <f ca="1">IF(OR($A$1="",'Post-its'!B347=$A$1),'Post-its'!X347,"")</f>
        <v>&lt;concept-appearance id="1340" x="3233" y="4430" stylesheet-id="connection" background-color="207, 226, 243,255" /&gt;</v>
      </c>
    </row>
    <row r="725" spans="1:1">
      <c r="A725" t="str">
        <f ca="1">IF(OR($A$1="",'Post-its'!B348=$A$1),'Post-its'!X348,"")</f>
        <v>&lt;concept-appearance id="1341" x="5048" y="4161" stylesheet-id="technology" background-color="234, 209, 220,255" /&gt;</v>
      </c>
    </row>
    <row r="726" spans="1:1">
      <c r="A726" t="str">
        <f ca="1">IF(OR($A$1="",'Post-its'!B349=$A$1),'Post-its'!X349,"")</f>
        <v>&lt;concept-appearance id="1342" x="4806" y="4609" stylesheet-id="technology" background-color="234, 209, 220,255" /&gt;</v>
      </c>
    </row>
    <row r="727" spans="1:1">
      <c r="A727" t="str">
        <f ca="1">IF(OR($A$1="",'Post-its'!B350=$A$1),'Post-its'!X350,"")</f>
        <v>&lt;concept-appearance id="1343" x="4751" y="4582" stylesheet-id="technology" background-color="234, 209, 220,255" /&gt;</v>
      </c>
    </row>
    <row r="728" spans="1:1">
      <c r="A728" t="str">
        <f ca="1">IF(OR($A$1="",'Post-its'!B351=$A$1),'Post-its'!X351,"")</f>
        <v>&lt;concept-appearance id="1344" x="6648" y="4411" stylesheet-id="technology" background-color="234, 209, 220,255" /&gt;</v>
      </c>
    </row>
    <row r="729" spans="1:1">
      <c r="A729" t="str">
        <f ca="1">IF(OR($A$1="",'Post-its'!B352=$A$1),'Post-its'!X352,"")</f>
        <v>&lt;concept-appearance id="1345" x="6446" y="4281" stylesheet-id="technology" background-color="234, 209, 220,255" /&gt;</v>
      </c>
    </row>
    <row r="730" spans="1:1">
      <c r="A730" t="str">
        <f ca="1">IF(OR($A$1="",'Post-its'!B353=$A$1),'Post-its'!X353,"")</f>
        <v>&lt;concept-appearance id="1346" x="6514" y="4357" stylesheet-id="connection" background-color="207, 226, 243,255" /&gt;</v>
      </c>
    </row>
    <row r="731" spans="1:1">
      <c r="A731" t="str">
        <f ca="1">IF(OR($A$1="",'Post-its'!B354=$A$1),'Post-its'!X354,"")</f>
        <v>&lt;concept-appearance id="1347" x="3621" y="5511" stylesheet-id="other-resource" background-color="234, 209, 220,255" /&gt;</v>
      </c>
    </row>
    <row r="732" spans="1:1">
      <c r="A732" t="str">
        <f ca="1">IF(OR($A$1="",'Post-its'!B355=$A$1),'Post-its'!X355,"")</f>
        <v>&lt;concept-appearance id="1348" x="2744" y="5403" stylesheet-id="other-resource" background-color="234, 209, 220,255" /&gt;</v>
      </c>
    </row>
    <row r="733" spans="1:1">
      <c r="A733" t="str">
        <f ca="1">IF(OR($A$1="",'Post-its'!B356=$A$1),'Post-its'!X356,"")</f>
        <v>&lt;concept-appearance id="1349" x="3198" y="5843" stylesheet-id="other-resource" background-color="234, 209, 220,255" /&gt;</v>
      </c>
    </row>
    <row r="734" spans="1:1">
      <c r="A734" t="str">
        <f ca="1">IF(OR($A$1="",'Post-its'!B357=$A$1),'Post-its'!X357,"")</f>
        <v>&lt;concept-appearance id="1350" x="5487" y="5393" stylesheet-id="other-resource" background-color="234, 209, 220,255" /&gt;</v>
      </c>
    </row>
    <row r="735" spans="1:1">
      <c r="A735" t="str">
        <f ca="1">IF(OR($A$1="",'Post-its'!B358=$A$1),'Post-its'!X358,"")</f>
        <v>&lt;concept-appearance id="1351" x="5239" y="5612" stylesheet-id="other-resource" background-color="234, 209, 220,255" /&gt;</v>
      </c>
    </row>
    <row r="736" spans="1:1">
      <c r="A736" t="s">
        <v>738</v>
      </c>
    </row>
    <row r="737" spans="1:3">
      <c r="A737" t="s">
        <v>735</v>
      </c>
    </row>
    <row r="738" spans="1:3">
      <c r="A738" t="str">
        <f>'Post-its'!AE7</f>
        <v/>
      </c>
      <c r="B738" t="str">
        <f>'Post-its'!AF7</f>
        <v/>
      </c>
      <c r="C738" t="str">
        <f>'Post-its'!AG7</f>
        <v/>
      </c>
    </row>
    <row r="739" spans="1:3">
      <c r="A739" t="str">
        <f>IF(OR($A$1="",'Post-its'!$B8=$A$1),'Post-its'!AE8,"")</f>
        <v/>
      </c>
      <c r="B739" t="str">
        <f>IF(OR($A$1="",'Post-its'!$B8=$A$1),'Post-its'!AF8,"")</f>
        <v/>
      </c>
      <c r="C739" t="str">
        <f>IF(OR($A$1="",'Post-its'!$B8=$A$1),'Post-its'!AG8,"")</f>
        <v/>
      </c>
    </row>
    <row r="740" spans="1:3">
      <c r="A740" t="str">
        <f>IF(OR($A$1="",'Post-its'!$B9=$A$1),'Post-its'!AE9,"")</f>
        <v/>
      </c>
      <c r="B740" t="str">
        <f>IF(OR($A$1="",'Post-its'!$B9=$A$1),'Post-its'!AF9,"")</f>
        <v/>
      </c>
      <c r="C740" t="str">
        <f>IF(OR($A$1="",'Post-its'!$B9=$A$1),'Post-its'!AG9,"")</f>
        <v/>
      </c>
    </row>
    <row r="741" spans="1:3">
      <c r="A741" t="str">
        <f>IF(OR($A$1="",'Post-its'!$B10=$A$1),'Post-its'!AE10,"")</f>
        <v>&lt;connection id="link-1-1003" from-id="1003" to-id="1002"/&gt;</v>
      </c>
      <c r="B741" t="str">
        <f>IF(OR($A$1="",'Post-its'!$B10=$A$1),'Post-its'!AF10,"")</f>
        <v/>
      </c>
      <c r="C741" t="str">
        <f>IF(OR($A$1="",'Post-its'!$B10=$A$1),'Post-its'!AG10,"")</f>
        <v/>
      </c>
    </row>
    <row r="742" spans="1:3">
      <c r="A742" t="str">
        <f>IF(OR($A$1="",'Post-its'!$B11=$A$1),'Post-its'!AE11,"")</f>
        <v>&lt;connection id="link-1-1004" from-id="1004" to-id="1002"/&gt;</v>
      </c>
      <c r="B742" t="str">
        <f>IF(OR($A$1="",'Post-its'!$B11=$A$1),'Post-its'!AF11,"")</f>
        <v/>
      </c>
      <c r="C742" t="str">
        <f>IF(OR($A$1="",'Post-its'!$B11=$A$1),'Post-its'!AG11,"")</f>
        <v/>
      </c>
    </row>
    <row r="743" spans="1:3">
      <c r="A743" t="str">
        <f>IF(OR($A$1="",'Post-its'!$B12=$A$1),'Post-its'!AE12,"")</f>
        <v>&lt;connection id="link-1-1005" from-id="1005" to-id="1002"/&gt;</v>
      </c>
      <c r="B743" t="str">
        <f>IF(OR($A$1="",'Post-its'!$B12=$A$1),'Post-its'!AF12,"")</f>
        <v/>
      </c>
      <c r="C743" t="str">
        <f>IF(OR($A$1="",'Post-its'!$B12=$A$1),'Post-its'!AG12,"")</f>
        <v/>
      </c>
    </row>
    <row r="744" spans="1:3">
      <c r="A744" t="str">
        <f>IF(OR($A$1="",'Post-its'!$B13=$A$1),'Post-its'!AE13,"")</f>
        <v>&lt;connection id="link-1-1006" from-id="1006" to-id="1002"/&gt;</v>
      </c>
      <c r="B744" t="str">
        <f>IF(OR($A$1="",'Post-its'!$B13=$A$1),'Post-its'!AF13,"")</f>
        <v/>
      </c>
      <c r="C744" t="str">
        <f>IF(OR($A$1="",'Post-its'!$B13=$A$1),'Post-its'!AG13,"")</f>
        <v/>
      </c>
    </row>
    <row r="745" spans="1:3">
      <c r="A745" t="str">
        <f>IF(OR($A$1="",'Post-its'!$B14=$A$1),'Post-its'!AE14,"")</f>
        <v>&lt;connection id="link-1-1007" from-id="1007" to-id="1002"/&gt;</v>
      </c>
      <c r="B745" t="str">
        <f>IF(OR($A$1="",'Post-its'!$B14=$A$1),'Post-its'!AF14,"")</f>
        <v/>
      </c>
      <c r="C745" t="str">
        <f>IF(OR($A$1="",'Post-its'!$B14=$A$1),'Post-its'!AG14,"")</f>
        <v/>
      </c>
    </row>
    <row r="746" spans="1:3">
      <c r="A746" t="str">
        <f>IF(OR($A$1="",'Post-its'!$B15=$A$1),'Post-its'!AE15,"")</f>
        <v>&lt;connection id="link-1-1008" from-id="1008" to-id="1002"/&gt;</v>
      </c>
      <c r="B746" t="str">
        <f>IF(OR($A$1="",'Post-its'!$B15=$A$1),'Post-its'!AF15,"")</f>
        <v/>
      </c>
      <c r="C746" t="str">
        <f>IF(OR($A$1="",'Post-its'!$B15=$A$1),'Post-its'!AG15,"")</f>
        <v/>
      </c>
    </row>
    <row r="747" spans="1:3">
      <c r="A747" t="str">
        <f>IF(OR($A$1="",'Post-its'!$B16=$A$1),'Post-its'!AE16,"")</f>
        <v>&lt;connection id="link-1-1009" from-id="1009" to-id="1002"/&gt;</v>
      </c>
      <c r="B747" t="str">
        <f>IF(OR($A$1="",'Post-its'!$B16=$A$1),'Post-its'!AF16,"")</f>
        <v/>
      </c>
      <c r="C747" t="str">
        <f>IF(OR($A$1="",'Post-its'!$B16=$A$1),'Post-its'!AG16,"")</f>
        <v/>
      </c>
    </row>
    <row r="748" spans="1:3">
      <c r="A748" t="str">
        <f>IF(OR($A$1="",'Post-its'!$B17=$A$1),'Post-its'!AE17,"")</f>
        <v>&lt;connection id="link-1-1010" from-id="1010" to-id="1002"/&gt;</v>
      </c>
      <c r="B748" t="str">
        <f>IF(OR($A$1="",'Post-its'!$B17=$A$1),'Post-its'!AF17,"")</f>
        <v/>
      </c>
      <c r="C748" t="str">
        <f>IF(OR($A$1="",'Post-its'!$B17=$A$1),'Post-its'!AG17,"")</f>
        <v/>
      </c>
    </row>
    <row r="749" spans="1:3">
      <c r="A749" t="str">
        <f>IF(OR($A$1="",'Post-its'!$B18=$A$1),'Post-its'!AE18,"")</f>
        <v>&lt;connection id="link-1-1011" from-id="1011" to-id="1002"/&gt;</v>
      </c>
      <c r="B749" t="str">
        <f>IF(OR($A$1="",'Post-its'!$B18=$A$1),'Post-its'!AF18,"")</f>
        <v/>
      </c>
      <c r="C749" t="str">
        <f>IF(OR($A$1="",'Post-its'!$B18=$A$1),'Post-its'!AG18,"")</f>
        <v/>
      </c>
    </row>
    <row r="750" spans="1:3">
      <c r="A750" t="str">
        <f>IF(OR($A$1="",'Post-its'!$B19=$A$1),'Post-its'!AE19,"")</f>
        <v>&lt;connection id="link-1-1012" from-id="1012" to-id="1002"/&gt;</v>
      </c>
      <c r="B750" t="str">
        <f>IF(OR($A$1="",'Post-its'!$B19=$A$1),'Post-its'!AF19,"")</f>
        <v/>
      </c>
      <c r="C750" t="str">
        <f>IF(OR($A$1="",'Post-its'!$B19=$A$1),'Post-its'!AG19,"")</f>
        <v/>
      </c>
    </row>
    <row r="751" spans="1:3">
      <c r="A751" t="str">
        <f>IF(OR($A$1="",'Post-its'!$B20=$A$1),'Post-its'!AE20,"")</f>
        <v>&lt;connection id="link-1-1013" from-id="1013" to-id="1002"/&gt;</v>
      </c>
      <c r="B751" t="str">
        <f>IF(OR($A$1="",'Post-its'!$B20=$A$1),'Post-its'!AF20,"")</f>
        <v/>
      </c>
      <c r="C751" t="str">
        <f>IF(OR($A$1="",'Post-its'!$B20=$A$1),'Post-its'!AG20,"")</f>
        <v/>
      </c>
    </row>
    <row r="752" spans="1:3">
      <c r="A752" t="str">
        <f>IF(OR($A$1="",'Post-its'!$B21=$A$1),'Post-its'!AE21,"")</f>
        <v>&lt;connection id="link-1-1014" from-id="1014" to-id="1002"/&gt;</v>
      </c>
      <c r="B752" t="str">
        <f>IF(OR($A$1="",'Post-its'!$B21=$A$1),'Post-its'!AF21,"")</f>
        <v/>
      </c>
      <c r="C752" t="str">
        <f>IF(OR($A$1="",'Post-its'!$B21=$A$1),'Post-its'!AG21,"")</f>
        <v/>
      </c>
    </row>
    <row r="753" spans="1:3">
      <c r="A753" t="str">
        <f>IF(OR($A$1="",'Post-its'!$B22=$A$1),'Post-its'!AE22,"")</f>
        <v>&lt;connection id="link-1-1015" from-id="1015" to-id="1014"/&gt;</v>
      </c>
      <c r="B753" t="str">
        <f>IF(OR($A$1="",'Post-its'!$B22=$A$1),'Post-its'!AF22,"")</f>
        <v/>
      </c>
      <c r="C753" t="str">
        <f>IF(OR($A$1="",'Post-its'!$B22=$A$1),'Post-its'!AG22,"")</f>
        <v/>
      </c>
    </row>
    <row r="754" spans="1:3">
      <c r="A754" t="str">
        <f>IF(OR($A$1="",'Post-its'!$B23=$A$1),'Post-its'!AE23,"")</f>
        <v/>
      </c>
      <c r="B754" t="str">
        <f>IF(OR($A$1="",'Post-its'!$B23=$A$1),'Post-its'!AF23,"")</f>
        <v/>
      </c>
      <c r="C754" t="str">
        <f>IF(OR($A$1="",'Post-its'!$B23=$A$1),'Post-its'!AG23,"")</f>
        <v/>
      </c>
    </row>
    <row r="755" spans="1:3">
      <c r="A755" t="str">
        <f>IF(OR($A$1="",'Post-its'!$B24=$A$1),'Post-its'!AE24,"")</f>
        <v>&lt;connection id="link-1-1017" from-id="1017" to-id="1016"/&gt;</v>
      </c>
      <c r="B755" t="str">
        <f>IF(OR($A$1="",'Post-its'!$B24=$A$1),'Post-its'!AF24,"")</f>
        <v/>
      </c>
      <c r="C755" t="str">
        <f>IF(OR($A$1="",'Post-its'!$B24=$A$1),'Post-its'!AG24,"")</f>
        <v/>
      </c>
    </row>
    <row r="756" spans="1:3">
      <c r="A756" t="str">
        <f>IF(OR($A$1="",'Post-its'!$B25=$A$1),'Post-its'!AE25,"")</f>
        <v>&lt;connection id="link-1-1018" from-id="1018" to-id="1016"/&gt;</v>
      </c>
      <c r="B756" t="str">
        <f>IF(OR($A$1="",'Post-its'!$B25=$A$1),'Post-its'!AF25,"")</f>
        <v/>
      </c>
      <c r="C756" t="str">
        <f>IF(OR($A$1="",'Post-its'!$B25=$A$1),'Post-its'!AG25,"")</f>
        <v/>
      </c>
    </row>
    <row r="757" spans="1:3">
      <c r="A757" t="str">
        <f>IF(OR($A$1="",'Post-its'!$B26=$A$1),'Post-its'!AE26,"")</f>
        <v>&lt;connection id="link-1-1019" from-id="1019" to-id="1016"/&gt;</v>
      </c>
      <c r="B757" t="str">
        <f>IF(OR($A$1="",'Post-its'!$B26=$A$1),'Post-its'!AF26,"")</f>
        <v/>
      </c>
      <c r="C757" t="str">
        <f>IF(OR($A$1="",'Post-its'!$B26=$A$1),'Post-its'!AG26,"")</f>
        <v/>
      </c>
    </row>
    <row r="758" spans="1:3">
      <c r="A758" t="str">
        <f>IF(OR($A$1="",'Post-its'!$B27=$A$1),'Post-its'!AE27,"")</f>
        <v>&lt;connection id="link-1-1020" from-id="1020" to-id="1016"/&gt;</v>
      </c>
      <c r="B758" t="str">
        <f>IF(OR($A$1="",'Post-its'!$B27=$A$1),'Post-its'!AF27,"")</f>
        <v/>
      </c>
      <c r="C758" t="str">
        <f>IF(OR($A$1="",'Post-its'!$B27=$A$1),'Post-its'!AG27,"")</f>
        <v/>
      </c>
    </row>
    <row r="759" spans="1:3">
      <c r="A759" t="str">
        <f>IF(OR($A$1="",'Post-its'!$B28=$A$1),'Post-its'!AE28,"")</f>
        <v>&lt;connection id="link-1-1021" from-id="1021" to-id="1016"/&gt;</v>
      </c>
      <c r="B759" t="str">
        <f>IF(OR($A$1="",'Post-its'!$B28=$A$1),'Post-its'!AF28,"")</f>
        <v/>
      </c>
      <c r="C759" t="str">
        <f>IF(OR($A$1="",'Post-its'!$B28=$A$1),'Post-its'!AG28,"")</f>
        <v/>
      </c>
    </row>
    <row r="760" spans="1:3">
      <c r="A760" t="str">
        <f>IF(OR($A$1="",'Post-its'!$B29=$A$1),'Post-its'!AE29,"")</f>
        <v>&lt;connection id="link-1-1022" from-id="1022" to-id="1016"/&gt;</v>
      </c>
      <c r="B760" t="str">
        <f>IF(OR($A$1="",'Post-its'!$B29=$A$1),'Post-its'!AF29,"")</f>
        <v/>
      </c>
      <c r="C760" t="str">
        <f>IF(OR($A$1="",'Post-its'!$B29=$A$1),'Post-its'!AG29,"")</f>
        <v/>
      </c>
    </row>
    <row r="761" spans="1:3">
      <c r="A761" t="str">
        <f>IF(OR($A$1="",'Post-its'!$B30=$A$1),'Post-its'!AE30,"")</f>
        <v/>
      </c>
      <c r="B761" t="str">
        <f>IF(OR($A$1="",'Post-its'!$B30=$A$1),'Post-its'!AF30,"")</f>
        <v/>
      </c>
      <c r="C761" t="str">
        <f>IF(OR($A$1="",'Post-its'!$B30=$A$1),'Post-its'!AG30,"")</f>
        <v/>
      </c>
    </row>
    <row r="762" spans="1:3">
      <c r="A762" t="str">
        <f>IF(OR($A$1="",'Post-its'!$B31=$A$1),'Post-its'!AE31,"")</f>
        <v>&lt;connection id="link-1-1024" from-id="1024" to-id="1023"/&gt;</v>
      </c>
      <c r="B762" t="str">
        <f>IF(OR($A$1="",'Post-its'!$B31=$A$1),'Post-its'!AF31,"")</f>
        <v/>
      </c>
      <c r="C762" t="str">
        <f>IF(OR($A$1="",'Post-its'!$B31=$A$1),'Post-its'!AG31,"")</f>
        <v/>
      </c>
    </row>
    <row r="763" spans="1:3">
      <c r="A763" t="str">
        <f>IF(OR($A$1="",'Post-its'!$B32=$A$1),'Post-its'!AE32,"")</f>
        <v>&lt;connection id="link-1-1025" from-id="1025" to-id="1023"/&gt;</v>
      </c>
      <c r="B763" t="str">
        <f>IF(OR($A$1="",'Post-its'!$B32=$A$1),'Post-its'!AF32,"")</f>
        <v/>
      </c>
      <c r="C763" t="str">
        <f>IF(OR($A$1="",'Post-its'!$B32=$A$1),'Post-its'!AG32,"")</f>
        <v/>
      </c>
    </row>
    <row r="764" spans="1:3">
      <c r="A764" t="str">
        <f>IF(OR($A$1="",'Post-its'!$B33=$A$1),'Post-its'!AE33,"")</f>
        <v>&lt;connection id="link-1-1026" from-id="1026" to-id="1023"/&gt;</v>
      </c>
      <c r="B764" t="str">
        <f>IF(OR($A$1="",'Post-its'!$B33=$A$1),'Post-its'!AF33,"")</f>
        <v/>
      </c>
      <c r="C764" t="str">
        <f>IF(OR($A$1="",'Post-its'!$B33=$A$1),'Post-its'!AG33,"")</f>
        <v/>
      </c>
    </row>
    <row r="765" spans="1:3">
      <c r="A765" t="str">
        <f>IF(OR($A$1="",'Post-its'!$B34=$A$1),'Post-its'!AE34,"")</f>
        <v>&lt;connection id="link-1-1027" from-id="1027" to-id="1023"/&gt;</v>
      </c>
      <c r="B765" t="str">
        <f>IF(OR($A$1="",'Post-its'!$B34=$A$1),'Post-its'!AF34,"")</f>
        <v/>
      </c>
      <c r="C765" t="str">
        <f>IF(OR($A$1="",'Post-its'!$B34=$A$1),'Post-its'!AG34,"")</f>
        <v/>
      </c>
    </row>
    <row r="766" spans="1:3">
      <c r="A766" t="str">
        <f>IF(OR($A$1="",'Post-its'!$B35=$A$1),'Post-its'!AE35,"")</f>
        <v>&lt;connection id="link-1-1028" from-id="1028" to-id="1023"/&gt;</v>
      </c>
      <c r="B766" t="str">
        <f>IF(OR($A$1="",'Post-its'!$B35=$A$1),'Post-its'!AF35,"")</f>
        <v/>
      </c>
      <c r="C766" t="str">
        <f>IF(OR($A$1="",'Post-its'!$B35=$A$1),'Post-its'!AG35,"")</f>
        <v/>
      </c>
    </row>
    <row r="767" spans="1:3">
      <c r="A767" t="str">
        <f>IF(OR($A$1="",'Post-its'!$B36=$A$1),'Post-its'!AE36,"")</f>
        <v>&lt;connection id="link-1-1029" from-id="1029" to-id="1023"/&gt;</v>
      </c>
      <c r="B767" t="str">
        <f>IF(OR($A$1="",'Post-its'!$B36=$A$1),'Post-its'!AF36,"")</f>
        <v/>
      </c>
      <c r="C767" t="str">
        <f>IF(OR($A$1="",'Post-its'!$B36=$A$1),'Post-its'!AG36,"")</f>
        <v/>
      </c>
    </row>
    <row r="768" spans="1:3">
      <c r="A768" t="str">
        <f>IF(OR($A$1="",'Post-its'!$B37=$A$1),'Post-its'!AE37,"")</f>
        <v>&lt;connection id="link-1-1030" from-id="1030" to-id="1023"/&gt;</v>
      </c>
      <c r="B768" t="str">
        <f>IF(OR($A$1="",'Post-its'!$B37=$A$1),'Post-its'!AF37,"")</f>
        <v/>
      </c>
      <c r="C768" t="str">
        <f>IF(OR($A$1="",'Post-its'!$B37=$A$1),'Post-its'!AG37,"")</f>
        <v/>
      </c>
    </row>
    <row r="769" spans="1:3">
      <c r="A769" t="str">
        <f>IF(OR($A$1="",'Post-its'!$B38=$A$1),'Post-its'!AE38,"")</f>
        <v>&lt;connection id="link-1-1031" from-id="1031" to-id="1023"/&gt;</v>
      </c>
      <c r="B769" t="str">
        <f>IF(OR($A$1="",'Post-its'!$B38=$A$1),'Post-its'!AF38,"")</f>
        <v/>
      </c>
      <c r="C769" t="str">
        <f>IF(OR($A$1="",'Post-its'!$B38=$A$1),'Post-its'!AG38,"")</f>
        <v/>
      </c>
    </row>
    <row r="770" spans="1:3">
      <c r="A770" t="str">
        <f>IF(OR($A$1="",'Post-its'!$B39=$A$1),'Post-its'!AE39,"")</f>
        <v>&lt;connection id="link-1-1032" from-id="1032" to-id="1023"/&gt;</v>
      </c>
      <c r="B770" t="str">
        <f>IF(OR($A$1="",'Post-its'!$B39=$A$1),'Post-its'!AF39,"")</f>
        <v/>
      </c>
      <c r="C770" t="str">
        <f>IF(OR($A$1="",'Post-its'!$B39=$A$1),'Post-its'!AG39,"")</f>
        <v/>
      </c>
    </row>
    <row r="771" spans="1:3">
      <c r="A771" t="str">
        <f>IF(OR($A$1="",'Post-its'!$B40=$A$1),'Post-its'!AE40,"")</f>
        <v>&lt;connection id="link-1-1033" from-id="1033" to-id="1023"/&gt;</v>
      </c>
      <c r="B771" t="str">
        <f>IF(OR($A$1="",'Post-its'!$B40=$A$1),'Post-its'!AF40,"")</f>
        <v/>
      </c>
      <c r="C771" t="str">
        <f>IF(OR($A$1="",'Post-its'!$B40=$A$1),'Post-its'!AG40,"")</f>
        <v/>
      </c>
    </row>
    <row r="772" spans="1:3">
      <c r="A772" t="str">
        <f>IF(OR($A$1="",'Post-its'!$B41=$A$1),'Post-its'!AE41,"")</f>
        <v>&lt;connection id="link-1-1034" from-id="1034" to-id="1023"/&gt;</v>
      </c>
      <c r="B772" t="str">
        <f>IF(OR($A$1="",'Post-its'!$B41=$A$1),'Post-its'!AF41,"")</f>
        <v/>
      </c>
      <c r="C772" t="str">
        <f>IF(OR($A$1="",'Post-its'!$B41=$A$1),'Post-its'!AG41,"")</f>
        <v/>
      </c>
    </row>
    <row r="773" spans="1:3">
      <c r="A773" t="str">
        <f>IF(OR($A$1="",'Post-its'!$B42=$A$1),'Post-its'!AE42,"")</f>
        <v>&lt;connection id="link-1-1035" from-id="1035" to-id="1034"/&gt;</v>
      </c>
      <c r="B773" t="str">
        <f>IF(OR($A$1="",'Post-its'!$B42=$A$1),'Post-its'!AF42,"")</f>
        <v/>
      </c>
      <c r="C773" t="str">
        <f>IF(OR($A$1="",'Post-its'!$B42=$A$1),'Post-its'!AG42,"")</f>
        <v/>
      </c>
    </row>
    <row r="774" spans="1:3">
      <c r="A774" t="str">
        <f>IF(OR($A$1="",'Post-its'!$B43=$A$1),'Post-its'!AE43,"")</f>
        <v>&lt;connection id="link-1-1036" from-id="1036" to-id="1023"/&gt;</v>
      </c>
      <c r="B774" t="str">
        <f>IF(OR($A$1="",'Post-its'!$B43=$A$1),'Post-its'!AF43,"")</f>
        <v/>
      </c>
      <c r="C774" t="str">
        <f>IF(OR($A$1="",'Post-its'!$B43=$A$1),'Post-its'!AG43,"")</f>
        <v/>
      </c>
    </row>
    <row r="775" spans="1:3">
      <c r="A775" t="str">
        <f>IF(OR($A$1="",'Post-its'!$B44=$A$1),'Post-its'!AE44,"")</f>
        <v>&lt;connection id="link-1-1037" from-id="1037" to-id="1023"/&gt;</v>
      </c>
      <c r="B775" t="str">
        <f>IF(OR($A$1="",'Post-its'!$B44=$A$1),'Post-its'!AF44,"")</f>
        <v/>
      </c>
      <c r="C775" t="str">
        <f>IF(OR($A$1="",'Post-its'!$B44=$A$1),'Post-its'!AG44,"")</f>
        <v/>
      </c>
    </row>
    <row r="776" spans="1:3">
      <c r="A776" t="str">
        <f>IF(OR($A$1="",'Post-its'!$B45=$A$1),'Post-its'!AE45,"")</f>
        <v>&lt;connection id="link-1-1038" from-id="1038" to-id="1023"/&gt;</v>
      </c>
      <c r="B776" t="str">
        <f>IF(OR($A$1="",'Post-its'!$B45=$A$1),'Post-its'!AF45,"")</f>
        <v/>
      </c>
      <c r="C776" t="str">
        <f>IF(OR($A$1="",'Post-its'!$B45=$A$1),'Post-its'!AG45,"")</f>
        <v/>
      </c>
    </row>
    <row r="777" spans="1:3">
      <c r="A777" t="str">
        <f>IF(OR($A$1="",'Post-its'!$B46=$A$1),'Post-its'!AE46,"")</f>
        <v>&lt;connection id="link-1-1039" from-id="1039" to-id="1023"/&gt;</v>
      </c>
      <c r="B777" t="str">
        <f>IF(OR($A$1="",'Post-its'!$B46=$A$1),'Post-its'!AF46,"")</f>
        <v/>
      </c>
      <c r="C777" t="str">
        <f>IF(OR($A$1="",'Post-its'!$B46=$A$1),'Post-its'!AG46,"")</f>
        <v/>
      </c>
    </row>
    <row r="778" spans="1:3">
      <c r="A778" t="str">
        <f>IF(OR($A$1="",'Post-its'!$B47=$A$1),'Post-its'!AE47,"")</f>
        <v>&lt;connection id="link-1-1040" from-id="1040" to-id="1039"/&gt;</v>
      </c>
      <c r="B778" t="str">
        <f>IF(OR($A$1="",'Post-its'!$B47=$A$1),'Post-its'!AF47,"")</f>
        <v/>
      </c>
      <c r="C778" t="str">
        <f>IF(OR($A$1="",'Post-its'!$B47=$A$1),'Post-its'!AG47,"")</f>
        <v/>
      </c>
    </row>
    <row r="779" spans="1:3">
      <c r="A779" t="str">
        <f>IF(OR($A$1="",'Post-its'!$B48=$A$1),'Post-its'!AE48,"")</f>
        <v>&lt;connection id="link-1-1041" from-id="1041" to-id="1023"/&gt;</v>
      </c>
      <c r="B779" t="str">
        <f>IF(OR($A$1="",'Post-its'!$B48=$A$1),'Post-its'!AF48,"")</f>
        <v/>
      </c>
      <c r="C779" t="str">
        <f>IF(OR($A$1="",'Post-its'!$B48=$A$1),'Post-its'!AG48,"")</f>
        <v/>
      </c>
    </row>
    <row r="780" spans="1:3">
      <c r="A780" t="str">
        <f>IF(OR($A$1="",'Post-its'!$B49=$A$1),'Post-its'!AE49,"")</f>
        <v/>
      </c>
      <c r="B780" t="str">
        <f>IF(OR($A$1="",'Post-its'!$B49=$A$1),'Post-its'!AF49,"")</f>
        <v/>
      </c>
      <c r="C780" t="str">
        <f>IF(OR($A$1="",'Post-its'!$B49=$A$1),'Post-its'!AG49,"")</f>
        <v/>
      </c>
    </row>
    <row r="781" spans="1:3">
      <c r="A781" t="str">
        <f>IF(OR($A$1="",'Post-its'!$B50=$A$1),'Post-its'!AE50,"")</f>
        <v>&lt;connection id="link-1-1043" from-id="1043" to-id="1042"/&gt;</v>
      </c>
      <c r="B781" t="str">
        <f>IF(OR($A$1="",'Post-its'!$B50=$A$1),'Post-its'!AF50,"")</f>
        <v/>
      </c>
      <c r="C781" t="str">
        <f>IF(OR($A$1="",'Post-its'!$B50=$A$1),'Post-its'!AG50,"")</f>
        <v/>
      </c>
    </row>
    <row r="782" spans="1:3">
      <c r="A782" t="str">
        <f>IF(OR($A$1="",'Post-its'!$B51=$A$1),'Post-its'!AE51,"")</f>
        <v>&lt;connection id="link-1-1044" from-id="1044" to-id="1042"/&gt;</v>
      </c>
      <c r="B782" t="str">
        <f>IF(OR($A$1="",'Post-its'!$B51=$A$1),'Post-its'!AF51,"")</f>
        <v/>
      </c>
      <c r="C782" t="str">
        <f>IF(OR($A$1="",'Post-its'!$B51=$A$1),'Post-its'!AG51,"")</f>
        <v/>
      </c>
    </row>
    <row r="783" spans="1:3">
      <c r="A783" t="str">
        <f>IF(OR($A$1="",'Post-its'!$B52=$A$1),'Post-its'!AE52,"")</f>
        <v>&lt;connection id="link-1-1045" from-id="1045" to-id="1042"/&gt;</v>
      </c>
      <c r="B783" t="str">
        <f>IF(OR($A$1="",'Post-its'!$B52=$A$1),'Post-its'!AF52,"")</f>
        <v>&lt;connection id="link-2-1045" from-id="1045" to-id="1052"/&gt;</v>
      </c>
      <c r="C783" t="str">
        <f>IF(OR($A$1="",'Post-its'!$B52=$A$1),'Post-its'!AG52,"")</f>
        <v/>
      </c>
    </row>
    <row r="784" spans="1:3">
      <c r="A784" t="str">
        <f>IF(OR($A$1="",'Post-its'!$B53=$A$1),'Post-its'!AE53,"")</f>
        <v>&lt;connection id="link-1-1046" from-id="1046" to-id="1045"/&gt;</v>
      </c>
      <c r="B784" t="str">
        <f>IF(OR($A$1="",'Post-its'!$B53=$A$1),'Post-its'!AF53,"")</f>
        <v/>
      </c>
      <c r="C784" t="str">
        <f>IF(OR($A$1="",'Post-its'!$B53=$A$1),'Post-its'!AG53,"")</f>
        <v/>
      </c>
    </row>
    <row r="785" spans="1:3">
      <c r="A785" t="str">
        <f>IF(OR($A$1="",'Post-its'!$B54=$A$1),'Post-its'!AE54,"")</f>
        <v>&lt;connection id="link-1-1047" from-id="1047" to-id="1042"/&gt;</v>
      </c>
      <c r="B785" t="str">
        <f>IF(OR($A$1="",'Post-its'!$B54=$A$1),'Post-its'!AF54,"")</f>
        <v/>
      </c>
      <c r="C785" t="str">
        <f>IF(OR($A$1="",'Post-its'!$B54=$A$1),'Post-its'!AG54,"")</f>
        <v/>
      </c>
    </row>
    <row r="786" spans="1:3">
      <c r="A786" t="str">
        <f>IF(OR($A$1="",'Post-its'!$B55=$A$1),'Post-its'!AE55,"")</f>
        <v>&lt;connection id="link-1-1048" from-id="1048" to-id="1047"/&gt;</v>
      </c>
      <c r="B786" t="str">
        <f>IF(OR($A$1="",'Post-its'!$B55=$A$1),'Post-its'!AF55,"")</f>
        <v/>
      </c>
      <c r="C786" t="str">
        <f>IF(OR($A$1="",'Post-its'!$B55=$A$1),'Post-its'!AG55,"")</f>
        <v/>
      </c>
    </row>
    <row r="787" spans="1:3">
      <c r="A787" t="str">
        <f>IF(OR($A$1="",'Post-its'!$B56=$A$1),'Post-its'!AE56,"")</f>
        <v>&lt;connection id="link-1-1049" from-id="1049" to-id="1042"/&gt;</v>
      </c>
      <c r="B787" t="str">
        <f>IF(OR($A$1="",'Post-its'!$B56=$A$1),'Post-its'!AF56,"")</f>
        <v/>
      </c>
      <c r="C787" t="str">
        <f>IF(OR($A$1="",'Post-its'!$B56=$A$1),'Post-its'!AG56,"")</f>
        <v/>
      </c>
    </row>
    <row r="788" spans="1:3">
      <c r="A788" t="str">
        <f>IF(OR($A$1="",'Post-its'!$B57=$A$1),'Post-its'!AE57,"")</f>
        <v>&lt;connection id="link-1-1050" from-id="1050" to-id="1049"/&gt;</v>
      </c>
      <c r="B788" t="str">
        <f>IF(OR($A$1="",'Post-its'!$B57=$A$1),'Post-its'!AF57,"")</f>
        <v/>
      </c>
      <c r="C788" t="str">
        <f>IF(OR($A$1="",'Post-its'!$B57=$A$1),'Post-its'!AG57,"")</f>
        <v/>
      </c>
    </row>
    <row r="789" spans="1:3">
      <c r="A789" t="str">
        <f>IF(OR($A$1="",'Post-its'!$B58=$A$1),'Post-its'!AE58,"")</f>
        <v>&lt;connection id="link-1-1051" from-id="1051" to-id="1042"/&gt;</v>
      </c>
      <c r="B789" t="str">
        <f>IF(OR($A$1="",'Post-its'!$B58=$A$1),'Post-its'!AF58,"")</f>
        <v/>
      </c>
      <c r="C789" t="str">
        <f>IF(OR($A$1="",'Post-its'!$B58=$A$1),'Post-its'!AG58,"")</f>
        <v/>
      </c>
    </row>
    <row r="790" spans="1:3">
      <c r="A790" t="str">
        <f>IF(OR($A$1="",'Post-its'!$B59=$A$1),'Post-its'!AE59,"")</f>
        <v>&lt;connection id="link-1-1052" from-id="1052" to-id="1044"/&gt;</v>
      </c>
      <c r="B790" t="str">
        <f>IF(OR($A$1="",'Post-its'!$B59=$A$1),'Post-its'!AF59,"")</f>
        <v>&lt;connection id="link-2-1052" from-id="1052" to-id="1045"/&gt;</v>
      </c>
      <c r="C790" t="str">
        <f>IF(OR($A$1="",'Post-its'!$B59=$A$1),'Post-its'!AG59,"")</f>
        <v/>
      </c>
    </row>
    <row r="791" spans="1:3">
      <c r="A791" t="str">
        <f>IF(OR($A$1="",'Post-its'!$B60=$A$1),'Post-its'!AE60,"")</f>
        <v>&lt;connection id="link-1-1053" from-id="1053" to-id="1052"/&gt;</v>
      </c>
      <c r="B791" t="str">
        <f>IF(OR($A$1="",'Post-its'!$B60=$A$1),'Post-its'!AF60,"")</f>
        <v/>
      </c>
      <c r="C791" t="str">
        <f>IF(OR($A$1="",'Post-its'!$B60=$A$1),'Post-its'!AG60,"")</f>
        <v/>
      </c>
    </row>
    <row r="792" spans="1:3">
      <c r="A792" t="str">
        <f>IF(OR($A$1="",'Post-its'!$B61=$A$1),'Post-its'!AE61,"")</f>
        <v>&lt;connection id="link-1-1054" from-id="1054" to-id="1052"/&gt;</v>
      </c>
      <c r="B792" t="str">
        <f>IF(OR($A$1="",'Post-its'!$B61=$A$1),'Post-its'!AF61,"")</f>
        <v/>
      </c>
      <c r="C792" t="str">
        <f>IF(OR($A$1="",'Post-its'!$B61=$A$1),'Post-its'!AG61,"")</f>
        <v/>
      </c>
    </row>
    <row r="793" spans="1:3">
      <c r="A793" t="str">
        <f>IF(OR($A$1="",'Post-its'!$B62=$A$1),'Post-its'!AE62,"")</f>
        <v>&lt;connection id="link-1-1055" from-id="1055" to-id="1052"/&gt;</v>
      </c>
      <c r="B793" t="str">
        <f>IF(OR($A$1="",'Post-its'!$B62=$A$1),'Post-its'!AF62,"")</f>
        <v/>
      </c>
      <c r="C793" t="str">
        <f>IF(OR($A$1="",'Post-its'!$B62=$A$1),'Post-its'!AG62,"")</f>
        <v/>
      </c>
    </row>
    <row r="794" spans="1:3">
      <c r="A794" t="str">
        <f>IF(OR($A$1="",'Post-its'!$B63=$A$1),'Post-its'!AE63,"")</f>
        <v/>
      </c>
      <c r="B794" t="str">
        <f>IF(OR($A$1="",'Post-its'!$B63=$A$1),'Post-its'!AF63,"")</f>
        <v/>
      </c>
      <c r="C794" t="str">
        <f>IF(OR($A$1="",'Post-its'!$B63=$A$1),'Post-its'!AG63,"")</f>
        <v/>
      </c>
    </row>
    <row r="795" spans="1:3">
      <c r="A795" t="str">
        <f>IF(OR($A$1="",'Post-its'!$B64=$A$1),'Post-its'!AE64,"")</f>
        <v>&lt;connection id="link-1-1057" from-id="1057" to-id="1056"/&gt;</v>
      </c>
      <c r="B795" t="str">
        <f>IF(OR($A$1="",'Post-its'!$B64=$A$1),'Post-its'!AF64,"")</f>
        <v/>
      </c>
      <c r="C795" t="str">
        <f>IF(OR($A$1="",'Post-its'!$B64=$A$1),'Post-its'!AG64,"")</f>
        <v/>
      </c>
    </row>
    <row r="796" spans="1:3">
      <c r="A796" t="str">
        <f>IF(OR($A$1="",'Post-its'!$B65=$A$1),'Post-its'!AE65,"")</f>
        <v>&lt;connection id="link-1-1058" from-id="1058" to-id="1056"/&gt;</v>
      </c>
      <c r="B796" t="str">
        <f>IF(OR($A$1="",'Post-its'!$B65=$A$1),'Post-its'!AF65,"")</f>
        <v/>
      </c>
      <c r="C796" t="str">
        <f>IF(OR($A$1="",'Post-its'!$B65=$A$1),'Post-its'!AG65,"")</f>
        <v/>
      </c>
    </row>
    <row r="797" spans="1:3">
      <c r="A797" t="str">
        <f>IF(OR($A$1="",'Post-its'!$B66=$A$1),'Post-its'!AE66,"")</f>
        <v/>
      </c>
      <c r="B797" t="str">
        <f>IF(OR($A$1="",'Post-its'!$B66=$A$1),'Post-its'!AF66,"")</f>
        <v/>
      </c>
      <c r="C797" t="str">
        <f>IF(OR($A$1="",'Post-its'!$B66=$A$1),'Post-its'!AG66,"")</f>
        <v/>
      </c>
    </row>
    <row r="798" spans="1:3">
      <c r="A798" t="str">
        <f>IF(OR($A$1="",'Post-its'!$B67=$A$1),'Post-its'!AE67,"")</f>
        <v>&lt;connection id="link-1-1060" from-id="1060" to-id="1059"/&gt;</v>
      </c>
      <c r="B798" t="str">
        <f>IF(OR($A$1="",'Post-its'!$B67=$A$1),'Post-its'!AF67,"")</f>
        <v/>
      </c>
      <c r="C798" t="str">
        <f>IF(OR($A$1="",'Post-its'!$B67=$A$1),'Post-its'!AG67,"")</f>
        <v/>
      </c>
    </row>
    <row r="799" spans="1:3">
      <c r="A799" t="str">
        <f>IF(OR($A$1="",'Post-its'!$B68=$A$1),'Post-its'!AE68,"")</f>
        <v>&lt;connection id="link-1-1061" from-id="1061" to-id="1059"/&gt;</v>
      </c>
      <c r="B799" t="str">
        <f>IF(OR($A$1="",'Post-its'!$B68=$A$1),'Post-its'!AF68,"")</f>
        <v/>
      </c>
      <c r="C799" t="str">
        <f>IF(OR($A$1="",'Post-its'!$B68=$A$1),'Post-its'!AG68,"")</f>
        <v/>
      </c>
    </row>
    <row r="800" spans="1:3">
      <c r="A800" t="str">
        <f>IF(OR($A$1="",'Post-its'!$B69=$A$1),'Post-its'!AE69,"")</f>
        <v/>
      </c>
      <c r="B800" t="str">
        <f>IF(OR($A$1="",'Post-its'!$B69=$A$1),'Post-its'!AF69,"")</f>
        <v/>
      </c>
      <c r="C800" t="str">
        <f>IF(OR($A$1="",'Post-its'!$B69=$A$1),'Post-its'!AG69,"")</f>
        <v/>
      </c>
    </row>
    <row r="801" spans="1:3">
      <c r="A801" t="str">
        <f>IF(OR($A$1="",'Post-its'!$B70=$A$1),'Post-its'!AE70,"")</f>
        <v/>
      </c>
      <c r="B801" t="str">
        <f>IF(OR($A$1="",'Post-its'!$B70=$A$1),'Post-its'!AF70,"")</f>
        <v/>
      </c>
      <c r="C801" t="str">
        <f>IF(OR($A$1="",'Post-its'!$B70=$A$1),'Post-its'!AG70,"")</f>
        <v/>
      </c>
    </row>
    <row r="802" spans="1:3">
      <c r="A802" t="str">
        <f>IF(OR($A$1="",'Post-its'!$B71=$A$1),'Post-its'!AE71,"")</f>
        <v/>
      </c>
      <c r="B802" t="str">
        <f>IF(OR($A$1="",'Post-its'!$B71=$A$1),'Post-its'!AF71,"")</f>
        <v/>
      </c>
      <c r="C802" t="str">
        <f>IF(OR($A$1="",'Post-its'!$B71=$A$1),'Post-its'!AG71,"")</f>
        <v/>
      </c>
    </row>
    <row r="803" spans="1:3">
      <c r="A803" t="str">
        <f>IF(OR($A$1="",'Post-its'!$B72=$A$1),'Post-its'!AE72,"")</f>
        <v>&lt;connection id="link-1-1065" from-id="1065" to-id="1064"/&gt;</v>
      </c>
      <c r="B803" t="str">
        <f>IF(OR($A$1="",'Post-its'!$B72=$A$1),'Post-its'!AF72,"")</f>
        <v/>
      </c>
      <c r="C803" t="str">
        <f>IF(OR($A$1="",'Post-its'!$B72=$A$1),'Post-its'!AG72,"")</f>
        <v/>
      </c>
    </row>
    <row r="804" spans="1:3">
      <c r="A804" t="str">
        <f>IF(OR($A$1="",'Post-its'!$B73=$A$1),'Post-its'!AE73,"")</f>
        <v/>
      </c>
      <c r="B804" t="str">
        <f>IF(OR($A$1="",'Post-its'!$B73=$A$1),'Post-its'!AF73,"")</f>
        <v/>
      </c>
      <c r="C804" t="str">
        <f>IF(OR($A$1="",'Post-its'!$B73=$A$1),'Post-its'!AG73,"")</f>
        <v/>
      </c>
    </row>
    <row r="805" spans="1:3">
      <c r="A805" t="str">
        <f>IF(OR($A$1="",'Post-its'!$B74=$A$1),'Post-its'!AE74,"")</f>
        <v>&lt;connection id="link-1-1067" from-id="1067" to-id="1066"/&gt;</v>
      </c>
      <c r="B805" t="str">
        <f>IF(OR($A$1="",'Post-its'!$B74=$A$1),'Post-its'!AF74,"")</f>
        <v/>
      </c>
      <c r="C805" t="str">
        <f>IF(OR($A$1="",'Post-its'!$B74=$A$1),'Post-its'!AG74,"")</f>
        <v/>
      </c>
    </row>
    <row r="806" spans="1:3">
      <c r="A806" t="str">
        <f>IF(OR($A$1="",'Post-its'!$B75=$A$1),'Post-its'!AE75,"")</f>
        <v>&lt;connection id="link-1-1068" from-id="1068" to-id="1066"/&gt;</v>
      </c>
      <c r="B806" t="str">
        <f>IF(OR($A$1="",'Post-its'!$B75=$A$1),'Post-its'!AF75,"")</f>
        <v>&lt;connection id="link-2-1068" from-id="1068" to-id="1063"/&gt;</v>
      </c>
      <c r="C806" t="str">
        <f>IF(OR($A$1="",'Post-its'!$B75=$A$1),'Post-its'!AG75,"")</f>
        <v/>
      </c>
    </row>
    <row r="807" spans="1:3">
      <c r="A807" t="str">
        <f>IF(OR($A$1="",'Post-its'!$B76=$A$1),'Post-its'!AE76,"")</f>
        <v>&lt;connection id="link-1-1069" from-id="1069" to-id="1066"/&gt;</v>
      </c>
      <c r="B807" t="str">
        <f>IF(OR($A$1="",'Post-its'!$B76=$A$1),'Post-its'!AF76,"")</f>
        <v>&lt;connection id="link-2-1069" from-id="1069" to-id="1063"/&gt;</v>
      </c>
      <c r="C807" t="str">
        <f>IF(OR($A$1="",'Post-its'!$B76=$A$1),'Post-its'!AG76,"")</f>
        <v>&lt;connection id="link-3-1069" from-id="1069" to-id="1064"/&gt;</v>
      </c>
    </row>
    <row r="808" spans="1:3">
      <c r="A808" t="str">
        <f>IF(OR($A$1="",'Post-its'!$B77=$A$1),'Post-its'!AE77,"")</f>
        <v>&lt;connection id="link-1-1070" from-id="1070" to-id="1066"/&gt;</v>
      </c>
      <c r="B808" t="str">
        <f>IF(OR($A$1="",'Post-its'!$B77=$A$1),'Post-its'!AF77,"")</f>
        <v>&lt;connection id="link-2-1070" from-id="1070" to-id="1059"/&gt;</v>
      </c>
      <c r="C808" t="str">
        <f>IF(OR($A$1="",'Post-its'!$B77=$A$1),'Post-its'!AG77,"")</f>
        <v/>
      </c>
    </row>
    <row r="809" spans="1:3">
      <c r="A809" t="str">
        <f>IF(OR($A$1="",'Post-its'!$B78=$A$1),'Post-its'!AE78,"")</f>
        <v>&lt;connection id="link-1-1071" from-id="1071" to-id="1066"/&gt;</v>
      </c>
      <c r="B809" t="str">
        <f>IF(OR($A$1="",'Post-its'!$B78=$A$1),'Post-its'!AF78,"")</f>
        <v>&lt;connection id="link-2-1071" from-id="1071" to-id="1063"/&gt;</v>
      </c>
      <c r="C809" t="str">
        <f>IF(OR($A$1="",'Post-its'!$B78=$A$1),'Post-its'!AG78,"")</f>
        <v>&lt;connection id="link-3-1071" from-id="1071" to-id="1064"/&gt;</v>
      </c>
    </row>
    <row r="810" spans="1:3">
      <c r="A810" t="str">
        <f>IF(OR($A$1="",'Post-its'!$B79=$A$1),'Post-its'!AE79,"")</f>
        <v>&lt;connection id="link-1-1072" from-id="1072" to-id="1071"/&gt;</v>
      </c>
      <c r="B810" t="str">
        <f>IF(OR($A$1="",'Post-its'!$B79=$A$1),'Post-its'!AF79,"")</f>
        <v>&lt;connection id="link-2-1072" from-id="1072" to-id="1076"/&gt;</v>
      </c>
      <c r="C810" t="str">
        <f>IF(OR($A$1="",'Post-its'!$B79=$A$1),'Post-its'!AG79,"")</f>
        <v/>
      </c>
    </row>
    <row r="811" spans="1:3">
      <c r="A811" t="str">
        <f>IF(OR($A$1="",'Post-its'!$B80=$A$1),'Post-its'!AE80,"")</f>
        <v>&lt;connection id="link-1-1073" from-id="1073" to-id="1052"/&gt;</v>
      </c>
      <c r="B811" t="str">
        <f>IF(OR($A$1="",'Post-its'!$B80=$A$1),'Post-its'!AF80,"")</f>
        <v>&lt;connection id="link-2-1073" from-id="1073" to-id="1051"/&gt;</v>
      </c>
      <c r="C811" t="str">
        <f>IF(OR($A$1="",'Post-its'!$B80=$A$1),'Post-its'!AG80,"")</f>
        <v/>
      </c>
    </row>
    <row r="812" spans="1:3">
      <c r="A812" t="str">
        <f>IF(OR($A$1="",'Post-its'!$B81=$A$1),'Post-its'!AE81,"")</f>
        <v>&lt;connection id="link-1-1074" from-id="1074" to-id="1051"/&gt;</v>
      </c>
      <c r="B812" t="str">
        <f>IF(OR($A$1="",'Post-its'!$B81=$A$1),'Post-its'!AF81,"")</f>
        <v>&lt;connection id="link-2-1074" from-id="1074" to-id="1080"/&gt;</v>
      </c>
      <c r="C812" t="str">
        <f>IF(OR($A$1="",'Post-its'!$B81=$A$1),'Post-its'!AG81,"")</f>
        <v/>
      </c>
    </row>
    <row r="813" spans="1:3">
      <c r="A813" t="str">
        <f>IF(OR($A$1="",'Post-its'!$B82=$A$1),'Post-its'!AE82,"")</f>
        <v>&lt;connection id="link-1-1075" from-id="1075" to-id="1074"/&gt;</v>
      </c>
      <c r="B813" t="str">
        <f>IF(OR($A$1="",'Post-its'!$B82=$A$1),'Post-its'!AF82,"")</f>
        <v/>
      </c>
      <c r="C813" t="str">
        <f>IF(OR($A$1="",'Post-its'!$B82=$A$1),'Post-its'!AG82,"")</f>
        <v/>
      </c>
    </row>
    <row r="814" spans="1:3">
      <c r="A814" t="str">
        <f>IF(OR($A$1="",'Post-its'!$B83=$A$1),'Post-its'!AE83,"")</f>
        <v>&lt;connection id="link-1-1076" from-id="1076" to-id="1056"/&gt;</v>
      </c>
      <c r="B814" t="str">
        <f>IF(OR($A$1="",'Post-its'!$B83=$A$1),'Post-its'!AF83,"")</f>
        <v/>
      </c>
      <c r="C814" t="str">
        <f>IF(OR($A$1="",'Post-its'!$B83=$A$1),'Post-its'!AG83,"")</f>
        <v/>
      </c>
    </row>
    <row r="815" spans="1:3">
      <c r="A815" t="str">
        <f>IF(OR($A$1="",'Post-its'!$B84=$A$1),'Post-its'!AE84,"")</f>
        <v>&lt;connection id="link-1-1077" from-id="1077" to-id="1056"/&gt;</v>
      </c>
      <c r="B815" t="str">
        <f>IF(OR($A$1="",'Post-its'!$B84=$A$1),'Post-its'!AF84,"")</f>
        <v/>
      </c>
      <c r="C815" t="str">
        <f>IF(OR($A$1="",'Post-its'!$B84=$A$1),'Post-its'!AG84,"")</f>
        <v/>
      </c>
    </row>
    <row r="816" spans="1:3">
      <c r="A816" t="str">
        <f>IF(OR($A$1="",'Post-its'!$B85=$A$1),'Post-its'!AE85,"")</f>
        <v>&lt;connection id="link-1-1078" from-id="1078" to-id="1056"/&gt;</v>
      </c>
      <c r="B816" t="str">
        <f>IF(OR($A$1="",'Post-its'!$B85=$A$1),'Post-its'!AF85,"")</f>
        <v/>
      </c>
      <c r="C816" t="str">
        <f>IF(OR($A$1="",'Post-its'!$B85=$A$1),'Post-its'!AG85,"")</f>
        <v/>
      </c>
    </row>
    <row r="817" spans="1:3">
      <c r="A817" t="str">
        <f>IF(OR($A$1="",'Post-its'!$B86=$A$1),'Post-its'!AE86,"")</f>
        <v>&lt;connection id="link-1-1079" from-id="1079" to-id="1056"/&gt;</v>
      </c>
      <c r="B817" t="str">
        <f>IF(OR($A$1="",'Post-its'!$B86=$A$1),'Post-its'!AF86,"")</f>
        <v/>
      </c>
      <c r="C817" t="str">
        <f>IF(OR($A$1="",'Post-its'!$B86=$A$1),'Post-its'!AG86,"")</f>
        <v/>
      </c>
    </row>
    <row r="818" spans="1:3">
      <c r="A818" t="str">
        <f>IF(OR($A$1="",'Post-its'!$B87=$A$1),'Post-its'!AE87,"")</f>
        <v/>
      </c>
      <c r="B818" t="str">
        <f>IF(OR($A$1="",'Post-its'!$B87=$A$1),'Post-its'!AF87,"")</f>
        <v/>
      </c>
      <c r="C818" t="str">
        <f>IF(OR($A$1="",'Post-its'!$B87=$A$1),'Post-its'!AG87,"")</f>
        <v/>
      </c>
    </row>
    <row r="819" spans="1:3">
      <c r="A819" t="str">
        <f>IF(OR($A$1="",'Post-its'!$B88=$A$1),'Post-its'!AE88,"")</f>
        <v>&lt;connection id="link-1-1081" from-id="1081" to-id="1064"/&gt;</v>
      </c>
      <c r="B819" t="str">
        <f>IF(OR($A$1="",'Post-its'!$B88=$A$1),'Post-its'!AF88,"")</f>
        <v/>
      </c>
      <c r="C819" t="str">
        <f>IF(OR($A$1="",'Post-its'!$B88=$A$1),'Post-its'!AG88,"")</f>
        <v/>
      </c>
    </row>
    <row r="820" spans="1:3">
      <c r="A820" t="str">
        <f>IF(OR($A$1="",'Post-its'!$B89=$A$1),'Post-its'!AE89,"")</f>
        <v>&lt;connection id="link-1-1082" from-id="1082" to-id="1066"/&gt;</v>
      </c>
      <c r="B820" t="str">
        <f>IF(OR($A$1="",'Post-its'!$B89=$A$1),'Post-its'!AF89,"")</f>
        <v>&lt;connection id="link-2-1082" from-id="1082" to-id="1063"/&gt;</v>
      </c>
      <c r="C820" t="str">
        <f>IF(OR($A$1="",'Post-its'!$B89=$A$1),'Post-its'!AG89,"")</f>
        <v>&lt;connection id="link-3-1082" from-id="1082" to-id="1064"/&gt;</v>
      </c>
    </row>
    <row r="821" spans="1:3">
      <c r="A821" t="str">
        <f>IF(OR($A$1="",'Post-its'!$B90=$A$1),'Post-its'!AE90,"")</f>
        <v/>
      </c>
      <c r="B821" t="str">
        <f>IF(OR($A$1="",'Post-its'!$B90=$A$1),'Post-its'!AF90,"")</f>
        <v/>
      </c>
      <c r="C821" t="str">
        <f>IF(OR($A$1="",'Post-its'!$B90=$A$1),'Post-its'!AG90,"")</f>
        <v/>
      </c>
    </row>
    <row r="822" spans="1:3">
      <c r="A822" t="str">
        <f>IF(OR($A$1="",'Post-its'!$B91=$A$1),'Post-its'!AE91,"")</f>
        <v>&lt;connection id="link-1-1084" from-id="1084" to-id="1083"/&gt;</v>
      </c>
      <c r="B822" t="str">
        <f>IF(OR($A$1="",'Post-its'!$B91=$A$1),'Post-its'!AF91,"")</f>
        <v/>
      </c>
      <c r="C822" t="str">
        <f>IF(OR($A$1="",'Post-its'!$B91=$A$1),'Post-its'!AG91,"")</f>
        <v/>
      </c>
    </row>
    <row r="823" spans="1:3">
      <c r="A823" t="str">
        <f>IF(OR($A$1="",'Post-its'!$B92=$A$1),'Post-its'!AE92,"")</f>
        <v>&lt;connection id="link-1-1085" from-id="1085" to-id="1080"/&gt;</v>
      </c>
      <c r="B823" t="str">
        <f>IF(OR($A$1="",'Post-its'!$B92=$A$1),'Post-its'!AF92,"")</f>
        <v/>
      </c>
      <c r="C823" t="str">
        <f>IF(OR($A$1="",'Post-its'!$B92=$A$1),'Post-its'!AG92,"")</f>
        <v/>
      </c>
    </row>
    <row r="824" spans="1:3">
      <c r="A824" t="str">
        <f>IF(OR($A$1="",'Post-its'!$B93=$A$1),'Post-its'!AE93,"")</f>
        <v>&lt;connection id="link-1-1086" from-id="1086" to-id="1077"/&gt;</v>
      </c>
      <c r="B824" t="str">
        <f>IF(OR($A$1="",'Post-its'!$B93=$A$1),'Post-its'!AF93,"")</f>
        <v/>
      </c>
      <c r="C824" t="str">
        <f>IF(OR($A$1="",'Post-its'!$B93=$A$1),'Post-its'!AG93,"")</f>
        <v/>
      </c>
    </row>
    <row r="825" spans="1:3">
      <c r="A825" t="str">
        <f>IF(OR($A$1="",'Post-its'!$B94=$A$1),'Post-its'!AE94,"")</f>
        <v>&lt;connection id="link-1-1087" from-id="1087" to-id="1000"/&gt;</v>
      </c>
      <c r="B825" t="str">
        <f>IF(OR($A$1="",'Post-its'!$B94=$A$1),'Post-its'!AF94,"")</f>
        <v/>
      </c>
      <c r="C825" t="str">
        <f>IF(OR($A$1="",'Post-its'!$B94=$A$1),'Post-its'!AG94,"")</f>
        <v/>
      </c>
    </row>
    <row r="826" spans="1:3">
      <c r="A826" t="str">
        <f>IF(OR($A$1="",'Post-its'!$B95=$A$1),'Post-its'!AE95,"")</f>
        <v/>
      </c>
      <c r="B826" t="str">
        <f>IF(OR($A$1="",'Post-its'!$B95=$A$1),'Post-its'!AF95,"")</f>
        <v/>
      </c>
      <c r="C826" t="str">
        <f>IF(OR($A$1="",'Post-its'!$B95=$A$1),'Post-its'!AG95,"")</f>
        <v/>
      </c>
    </row>
    <row r="827" spans="1:3">
      <c r="A827" t="str">
        <f>IF(OR($A$1="",'Post-its'!$B96=$A$1),'Post-its'!AE96,"")</f>
        <v>&lt;connection id="link-1-1089" from-id="1089" to-id="1088"/&gt;</v>
      </c>
      <c r="B827" t="str">
        <f>IF(OR($A$1="",'Post-its'!$B96=$A$1),'Post-its'!AF96,"")</f>
        <v/>
      </c>
      <c r="C827" t="str">
        <f>IF(OR($A$1="",'Post-its'!$B96=$A$1),'Post-its'!AG96,"")</f>
        <v/>
      </c>
    </row>
    <row r="828" spans="1:3">
      <c r="A828" t="str">
        <f>IF(OR($A$1="",'Post-its'!$B97=$A$1),'Post-its'!AE97,"")</f>
        <v>&lt;connection id="link-1-1090" from-id="1090" to-id="1088"/&gt;</v>
      </c>
      <c r="B828" t="str">
        <f>IF(OR($A$1="",'Post-its'!$B97=$A$1),'Post-its'!AF97,"")</f>
        <v/>
      </c>
      <c r="C828" t="str">
        <f>IF(OR($A$1="",'Post-its'!$B97=$A$1),'Post-its'!AG97,"")</f>
        <v/>
      </c>
    </row>
    <row r="829" spans="1:3">
      <c r="A829" t="str">
        <f>IF(OR($A$1="",'Post-its'!$B98=$A$1),'Post-its'!AE98,"")</f>
        <v>&lt;connection id="link-1-1091" from-id="1091" to-id="1088"/&gt;</v>
      </c>
      <c r="B829" t="str">
        <f>IF(OR($A$1="",'Post-its'!$B98=$A$1),'Post-its'!AF98,"")</f>
        <v/>
      </c>
      <c r="C829" t="str">
        <f>IF(OR($A$1="",'Post-its'!$B98=$A$1),'Post-its'!AG98,"")</f>
        <v/>
      </c>
    </row>
    <row r="830" spans="1:3">
      <c r="A830" t="str">
        <f>IF(OR($A$1="",'Post-its'!$B99=$A$1),'Post-its'!AE99,"")</f>
        <v>&lt;connection id="link-1-1092" from-id="1092" to-id="1088"/&gt;</v>
      </c>
      <c r="B830" t="str">
        <f>IF(OR($A$1="",'Post-its'!$B99=$A$1),'Post-its'!AF99,"")</f>
        <v/>
      </c>
      <c r="C830" t="str">
        <f>IF(OR($A$1="",'Post-its'!$B99=$A$1),'Post-its'!AG99,"")</f>
        <v/>
      </c>
    </row>
    <row r="831" spans="1:3">
      <c r="A831" t="str">
        <f>IF(OR($A$1="",'Post-its'!$B100=$A$1),'Post-its'!AE100,"")</f>
        <v>&lt;connection id="link-1-1093" from-id="1093" to-id="1088"/&gt;</v>
      </c>
      <c r="B831" t="str">
        <f>IF(OR($A$1="",'Post-its'!$B100=$A$1),'Post-its'!AF100,"")</f>
        <v/>
      </c>
      <c r="C831" t="str">
        <f>IF(OR($A$1="",'Post-its'!$B100=$A$1),'Post-its'!AG100,"")</f>
        <v/>
      </c>
    </row>
    <row r="832" spans="1:3">
      <c r="A832" t="str">
        <f>IF(OR($A$1="",'Post-its'!$B101=$A$1),'Post-its'!AE101,"")</f>
        <v>&lt;connection id="link-1-1094" from-id="1094" to-id="1088"/&gt;</v>
      </c>
      <c r="B832" t="str">
        <f>IF(OR($A$1="",'Post-its'!$B101=$A$1),'Post-its'!AF101,"")</f>
        <v/>
      </c>
      <c r="C832" t="str">
        <f>IF(OR($A$1="",'Post-its'!$B101=$A$1),'Post-its'!AG101,"")</f>
        <v/>
      </c>
    </row>
    <row r="833" spans="1:3">
      <c r="A833" t="str">
        <f>IF(OR($A$1="",'Post-its'!$B102=$A$1),'Post-its'!AE102,"")</f>
        <v/>
      </c>
      <c r="B833" t="str">
        <f>IF(OR($A$1="",'Post-its'!$B102=$A$1),'Post-its'!AF102,"")</f>
        <v/>
      </c>
      <c r="C833" t="str">
        <f>IF(OR($A$1="",'Post-its'!$B102=$A$1),'Post-its'!AG102,"")</f>
        <v/>
      </c>
    </row>
    <row r="834" spans="1:3">
      <c r="A834" t="str">
        <f>IF(OR($A$1="",'Post-its'!$B103=$A$1),'Post-its'!AE103,"")</f>
        <v>&lt;connection id="link-1-1096" from-id="1096" to-id="1095"/&gt;</v>
      </c>
      <c r="B834" t="str">
        <f>IF(OR($A$1="",'Post-its'!$B103=$A$1),'Post-its'!AF103,"")</f>
        <v/>
      </c>
      <c r="C834" t="str">
        <f>IF(OR($A$1="",'Post-its'!$B103=$A$1),'Post-its'!AG103,"")</f>
        <v/>
      </c>
    </row>
    <row r="835" spans="1:3">
      <c r="A835" t="str">
        <f>IF(OR($A$1="",'Post-its'!$B104=$A$1),'Post-its'!AE104,"")</f>
        <v>&lt;connection id="link-1-1097" from-id="1097" to-id="1095"/&gt;</v>
      </c>
      <c r="B835" t="str">
        <f>IF(OR($A$1="",'Post-its'!$B104=$A$1),'Post-its'!AF104,"")</f>
        <v/>
      </c>
      <c r="C835" t="str">
        <f>IF(OR($A$1="",'Post-its'!$B104=$A$1),'Post-its'!AG104,"")</f>
        <v/>
      </c>
    </row>
    <row r="836" spans="1:3">
      <c r="A836" t="str">
        <f>IF(OR($A$1="",'Post-its'!$B105=$A$1),'Post-its'!AE105,"")</f>
        <v>&lt;connection id="link-1-1098" from-id="1098" to-id="1095"/&gt;</v>
      </c>
      <c r="B836" t="str">
        <f>IF(OR($A$1="",'Post-its'!$B105=$A$1),'Post-its'!AF105,"")</f>
        <v/>
      </c>
      <c r="C836" t="str">
        <f>IF(OR($A$1="",'Post-its'!$B105=$A$1),'Post-its'!AG105,"")</f>
        <v/>
      </c>
    </row>
    <row r="837" spans="1:3">
      <c r="A837" t="str">
        <f>IF(OR($A$1="",'Post-its'!$B106=$A$1),'Post-its'!AE106,"")</f>
        <v>&lt;connection id="link-1-1099" from-id="1099" to-id="1095"/&gt;</v>
      </c>
      <c r="B837" t="str">
        <f>IF(OR($A$1="",'Post-its'!$B106=$A$1),'Post-its'!AF106,"")</f>
        <v/>
      </c>
      <c r="C837" t="str">
        <f>IF(OR($A$1="",'Post-its'!$B106=$A$1),'Post-its'!AG106,"")</f>
        <v/>
      </c>
    </row>
    <row r="838" spans="1:3">
      <c r="A838" t="str">
        <f>IF(OR($A$1="",'Post-its'!$B107=$A$1),'Post-its'!AE107,"")</f>
        <v/>
      </c>
      <c r="B838" t="str">
        <f>IF(OR($A$1="",'Post-its'!$B107=$A$1),'Post-its'!AF107,"")</f>
        <v/>
      </c>
      <c r="C838" t="str">
        <f>IF(OR($A$1="",'Post-its'!$B107=$A$1),'Post-its'!AG107,"")</f>
        <v/>
      </c>
    </row>
    <row r="839" spans="1:3">
      <c r="A839" t="str">
        <f>IF(OR($A$1="",'Post-its'!$B108=$A$1),'Post-its'!AE108,"")</f>
        <v>&lt;connection id="link-1-1101" from-id="1101" to-id="1100"/&gt;</v>
      </c>
      <c r="B839" t="str">
        <f>IF(OR($A$1="",'Post-its'!$B108=$A$1),'Post-its'!AF108,"")</f>
        <v/>
      </c>
      <c r="C839" t="str">
        <f>IF(OR($A$1="",'Post-its'!$B108=$A$1),'Post-its'!AG108,"")</f>
        <v/>
      </c>
    </row>
    <row r="840" spans="1:3">
      <c r="A840" t="str">
        <f>IF(OR($A$1="",'Post-its'!$B109=$A$1),'Post-its'!AE109,"")</f>
        <v>&lt;connection id="link-1-1102" from-id="1102" to-id="1100"/&gt;</v>
      </c>
      <c r="B840" t="str">
        <f>IF(OR($A$1="",'Post-its'!$B109=$A$1),'Post-its'!AF109,"")</f>
        <v/>
      </c>
      <c r="C840" t="str">
        <f>IF(OR($A$1="",'Post-its'!$B109=$A$1),'Post-its'!AG109,"")</f>
        <v/>
      </c>
    </row>
    <row r="841" spans="1:3">
      <c r="A841" t="str">
        <f>IF(OR($A$1="",'Post-its'!$B110=$A$1),'Post-its'!AE110,"")</f>
        <v>&lt;connection id="link-1-1103" from-id="1103" to-id="1100"/&gt;</v>
      </c>
      <c r="B841" t="str">
        <f>IF(OR($A$1="",'Post-its'!$B110=$A$1),'Post-its'!AF110,"")</f>
        <v/>
      </c>
      <c r="C841" t="str">
        <f>IF(OR($A$1="",'Post-its'!$B110=$A$1),'Post-its'!AG110,"")</f>
        <v/>
      </c>
    </row>
    <row r="842" spans="1:3">
      <c r="A842" t="str">
        <f>IF(OR($A$1="",'Post-its'!$B111=$A$1),'Post-its'!AE111,"")</f>
        <v>&lt;connection id="link-1-1104" from-id="1104" to-id="1100"/&gt;</v>
      </c>
      <c r="B842" t="str">
        <f>IF(OR($A$1="",'Post-its'!$B111=$A$1),'Post-its'!AF111,"")</f>
        <v/>
      </c>
      <c r="C842" t="str">
        <f>IF(OR($A$1="",'Post-its'!$B111=$A$1),'Post-its'!AG111,"")</f>
        <v/>
      </c>
    </row>
    <row r="843" spans="1:3">
      <c r="A843" t="str">
        <f>IF(OR($A$1="",'Post-its'!$B112=$A$1),'Post-its'!AE112,"")</f>
        <v/>
      </c>
      <c r="B843" t="str">
        <f>IF(OR($A$1="",'Post-its'!$B112=$A$1),'Post-its'!AF112,"")</f>
        <v/>
      </c>
      <c r="C843" t="str">
        <f>IF(OR($A$1="",'Post-its'!$B112=$A$1),'Post-its'!AG112,"")</f>
        <v/>
      </c>
    </row>
    <row r="844" spans="1:3">
      <c r="A844" t="str">
        <f>IF(OR($A$1="",'Post-its'!$B113=$A$1),'Post-its'!AE113,"")</f>
        <v>&lt;connection id="link-1-1106" from-id="1106" to-id="1105"/&gt;</v>
      </c>
      <c r="B844" t="str">
        <f>IF(OR($A$1="",'Post-its'!$B113=$A$1),'Post-its'!AF113,"")</f>
        <v/>
      </c>
      <c r="C844" t="str">
        <f>IF(OR($A$1="",'Post-its'!$B113=$A$1),'Post-its'!AG113,"")</f>
        <v/>
      </c>
    </row>
    <row r="845" spans="1:3">
      <c r="A845" t="str">
        <f>IF(OR($A$1="",'Post-its'!$B114=$A$1),'Post-its'!AE114,"")</f>
        <v>&lt;connection id="link-1-1107" from-id="1107" to-id="1105"/&gt;</v>
      </c>
      <c r="B845" t="str">
        <f>IF(OR($A$1="",'Post-its'!$B114=$A$1),'Post-its'!AF114,"")</f>
        <v/>
      </c>
      <c r="C845" t="str">
        <f>IF(OR($A$1="",'Post-its'!$B114=$A$1),'Post-its'!AG114,"")</f>
        <v/>
      </c>
    </row>
    <row r="846" spans="1:3">
      <c r="A846" t="str">
        <f>IF(OR($A$1="",'Post-its'!$B115=$A$1),'Post-its'!AE115,"")</f>
        <v>&lt;connection id="link-1-1108" from-id="1108" to-id="1105"/&gt;</v>
      </c>
      <c r="B846" t="str">
        <f>IF(OR($A$1="",'Post-its'!$B115=$A$1),'Post-its'!AF115,"")</f>
        <v/>
      </c>
      <c r="C846" t="str">
        <f>IF(OR($A$1="",'Post-its'!$B115=$A$1),'Post-its'!AG115,"")</f>
        <v/>
      </c>
    </row>
    <row r="847" spans="1:3">
      <c r="A847" t="str">
        <f>IF(OR($A$1="",'Post-its'!$B116=$A$1),'Post-its'!AE116,"")</f>
        <v>&lt;connection id="link-1-1109" from-id="1109" to-id="1105"/&gt;</v>
      </c>
      <c r="B847" t="str">
        <f>IF(OR($A$1="",'Post-its'!$B116=$A$1),'Post-its'!AF116,"")</f>
        <v/>
      </c>
      <c r="C847" t="str">
        <f>IF(OR($A$1="",'Post-its'!$B116=$A$1),'Post-its'!AG116,"")</f>
        <v/>
      </c>
    </row>
    <row r="848" spans="1:3">
      <c r="A848" t="str">
        <f>IF(OR($A$1="",'Post-its'!$B117=$A$1),'Post-its'!AE117,"")</f>
        <v>&lt;connection id="link-1-1110" from-id="1110" to-id="1105"/&gt;</v>
      </c>
      <c r="B848" t="str">
        <f>IF(OR($A$1="",'Post-its'!$B117=$A$1),'Post-its'!AF117,"")</f>
        <v/>
      </c>
      <c r="C848" t="str">
        <f>IF(OR($A$1="",'Post-its'!$B117=$A$1),'Post-its'!AG117,"")</f>
        <v/>
      </c>
    </row>
    <row r="849" spans="1:3">
      <c r="A849" t="str">
        <f>IF(OR($A$1="",'Post-its'!$B118=$A$1),'Post-its'!AE118,"")</f>
        <v/>
      </c>
      <c r="B849" t="str">
        <f>IF(OR($A$1="",'Post-its'!$B118=$A$1),'Post-its'!AF118,"")</f>
        <v/>
      </c>
      <c r="C849" t="str">
        <f>IF(OR($A$1="",'Post-its'!$B118=$A$1),'Post-its'!AG118,"")</f>
        <v/>
      </c>
    </row>
    <row r="850" spans="1:3">
      <c r="A850" t="str">
        <f>IF(OR($A$1="",'Post-its'!$B119=$A$1),'Post-its'!AE119,"")</f>
        <v>&lt;connection id="link-1-1112" from-id="1112" to-id="1111"/&gt;</v>
      </c>
      <c r="B850" t="str">
        <f>IF(OR($A$1="",'Post-its'!$B119=$A$1),'Post-its'!AF119,"")</f>
        <v/>
      </c>
      <c r="C850" t="str">
        <f>IF(OR($A$1="",'Post-its'!$B119=$A$1),'Post-its'!AG119,"")</f>
        <v/>
      </c>
    </row>
    <row r="851" spans="1:3">
      <c r="A851" t="str">
        <f>IF(OR($A$1="",'Post-its'!$B120=$A$1),'Post-its'!AE120,"")</f>
        <v>&lt;connection id="link-1-1113" from-id="1113" to-id="1111"/&gt;</v>
      </c>
      <c r="B851" t="str">
        <f>IF(OR($A$1="",'Post-its'!$B120=$A$1),'Post-its'!AF120,"")</f>
        <v/>
      </c>
      <c r="C851" t="str">
        <f>IF(OR($A$1="",'Post-its'!$B120=$A$1),'Post-its'!AG120,"")</f>
        <v/>
      </c>
    </row>
    <row r="852" spans="1:3">
      <c r="A852" t="str">
        <f>IF(OR($A$1="",'Post-its'!$B121=$A$1),'Post-its'!AE121,"")</f>
        <v>&lt;connection id="link-1-1114" from-id="1114" to-id="1111"/&gt;</v>
      </c>
      <c r="B852" t="str">
        <f>IF(OR($A$1="",'Post-its'!$B121=$A$1),'Post-its'!AF121,"")</f>
        <v/>
      </c>
      <c r="C852" t="str">
        <f>IF(OR($A$1="",'Post-its'!$B121=$A$1),'Post-its'!AG121,"")</f>
        <v/>
      </c>
    </row>
    <row r="853" spans="1:3">
      <c r="A853" t="str">
        <f>IF(OR($A$1="",'Post-its'!$B122=$A$1),'Post-its'!AE122,"")</f>
        <v>&lt;connection id="link-1-1115" from-id="1115" to-id="1111"/&gt;</v>
      </c>
      <c r="B853" t="str">
        <f>IF(OR($A$1="",'Post-its'!$B122=$A$1),'Post-its'!AF122,"")</f>
        <v/>
      </c>
      <c r="C853" t="str">
        <f>IF(OR($A$1="",'Post-its'!$B122=$A$1),'Post-its'!AG122,"")</f>
        <v/>
      </c>
    </row>
    <row r="854" spans="1:3">
      <c r="A854" t="str">
        <f>IF(OR($A$1="",'Post-its'!$B123=$A$1),'Post-its'!AE123,"")</f>
        <v/>
      </c>
      <c r="B854" t="str">
        <f>IF(OR($A$1="",'Post-its'!$B123=$A$1),'Post-its'!AF123,"")</f>
        <v/>
      </c>
      <c r="C854" t="str">
        <f>IF(OR($A$1="",'Post-its'!$B123=$A$1),'Post-its'!AG123,"")</f>
        <v/>
      </c>
    </row>
    <row r="855" spans="1:3">
      <c r="A855" t="str">
        <f>IF(OR($A$1="",'Post-its'!$B124=$A$1),'Post-its'!AE124,"")</f>
        <v>&lt;connection id="link-1-1117" from-id="1117" to-id="1116"/&gt;</v>
      </c>
      <c r="B855" t="str">
        <f>IF(OR($A$1="",'Post-its'!$B124=$A$1),'Post-its'!AF124,"")</f>
        <v/>
      </c>
      <c r="C855" t="str">
        <f>IF(OR($A$1="",'Post-its'!$B124=$A$1),'Post-its'!AG124,"")</f>
        <v/>
      </c>
    </row>
    <row r="856" spans="1:3">
      <c r="A856" t="str">
        <f>IF(OR($A$1="",'Post-its'!$B125=$A$1),'Post-its'!AE125,"")</f>
        <v>&lt;connection id="link-1-1118" from-id="1118" to-id="1116"/&gt;</v>
      </c>
      <c r="B856" t="str">
        <f>IF(OR($A$1="",'Post-its'!$B125=$A$1),'Post-its'!AF125,"")</f>
        <v/>
      </c>
      <c r="C856" t="str">
        <f>IF(OR($A$1="",'Post-its'!$B125=$A$1),'Post-its'!AG125,"")</f>
        <v/>
      </c>
    </row>
    <row r="857" spans="1:3">
      <c r="A857" t="str">
        <f>IF(OR($A$1="",'Post-its'!$B126=$A$1),'Post-its'!AE126,"")</f>
        <v>&lt;connection id="link-1-1119" from-id="1119" to-id="1116"/&gt;</v>
      </c>
      <c r="B857" t="str">
        <f>IF(OR($A$1="",'Post-its'!$B126=$A$1),'Post-its'!AF126,"")</f>
        <v/>
      </c>
      <c r="C857" t="str">
        <f>IF(OR($A$1="",'Post-its'!$B126=$A$1),'Post-its'!AG126,"")</f>
        <v/>
      </c>
    </row>
    <row r="858" spans="1:3">
      <c r="A858" t="str">
        <f>IF(OR($A$1="",'Post-its'!$B127=$A$1),'Post-its'!AE127,"")</f>
        <v>&lt;connection id="link-1-1120" from-id="1120" to-id="1116"/&gt;</v>
      </c>
      <c r="B858" t="str">
        <f>IF(OR($A$1="",'Post-its'!$B127=$A$1),'Post-its'!AF127,"")</f>
        <v/>
      </c>
      <c r="C858" t="str">
        <f>IF(OR($A$1="",'Post-its'!$B127=$A$1),'Post-its'!AG127,"")</f>
        <v/>
      </c>
    </row>
    <row r="859" spans="1:3">
      <c r="A859" t="str">
        <f>IF(OR($A$1="",'Post-its'!$B128=$A$1),'Post-its'!AE128,"")</f>
        <v>&lt;connection id="link-1-1121" from-id="1121" to-id="1116"/&gt;</v>
      </c>
      <c r="B859" t="str">
        <f>IF(OR($A$1="",'Post-its'!$B128=$A$1),'Post-its'!AF128,"")</f>
        <v/>
      </c>
      <c r="C859" t="str">
        <f>IF(OR($A$1="",'Post-its'!$B128=$A$1),'Post-its'!AG128,"")</f>
        <v/>
      </c>
    </row>
    <row r="860" spans="1:3">
      <c r="A860" t="str">
        <f>IF(OR($A$1="",'Post-its'!$B129=$A$1),'Post-its'!AE129,"")</f>
        <v>&lt;connection id="link-1-1122" from-id="1122" to-id="1116"/&gt;</v>
      </c>
      <c r="B860" t="str">
        <f>IF(OR($A$1="",'Post-its'!$B129=$A$1),'Post-its'!AF129,"")</f>
        <v/>
      </c>
      <c r="C860" t="str">
        <f>IF(OR($A$1="",'Post-its'!$B129=$A$1),'Post-its'!AG129,"")</f>
        <v/>
      </c>
    </row>
    <row r="861" spans="1:3">
      <c r="A861" t="str">
        <f>IF(OR($A$1="",'Post-its'!$B130=$A$1),'Post-its'!AE130,"")</f>
        <v/>
      </c>
      <c r="B861" t="str">
        <f>IF(OR($A$1="",'Post-its'!$B130=$A$1),'Post-its'!AF130,"")</f>
        <v/>
      </c>
      <c r="C861" t="str">
        <f>IF(OR($A$1="",'Post-its'!$B130=$A$1),'Post-its'!AG130,"")</f>
        <v/>
      </c>
    </row>
    <row r="862" spans="1:3">
      <c r="A862" t="str">
        <f>IF(OR($A$1="",'Post-its'!$B131=$A$1),'Post-its'!AE131,"")</f>
        <v>&lt;connection id="link-1-1124" from-id="1124" to-id="1123"/&gt;</v>
      </c>
      <c r="B862" t="str">
        <f>IF(OR($A$1="",'Post-its'!$B131=$A$1),'Post-its'!AF131,"")</f>
        <v/>
      </c>
      <c r="C862" t="str">
        <f>IF(OR($A$1="",'Post-its'!$B131=$A$1),'Post-its'!AG131,"")</f>
        <v/>
      </c>
    </row>
    <row r="863" spans="1:3">
      <c r="A863" t="str">
        <f>IF(OR($A$1="",'Post-its'!$B132=$A$1),'Post-its'!AE132,"")</f>
        <v/>
      </c>
      <c r="B863" t="str">
        <f>IF(OR($A$1="",'Post-its'!$B132=$A$1),'Post-its'!AF132,"")</f>
        <v/>
      </c>
      <c r="C863" t="str">
        <f>IF(OR($A$1="",'Post-its'!$B132=$A$1),'Post-its'!AG132,"")</f>
        <v/>
      </c>
    </row>
    <row r="864" spans="1:3">
      <c r="A864" t="str">
        <f>IF(OR($A$1="",'Post-its'!$B133=$A$1),'Post-its'!AE133,"")</f>
        <v>&lt;connection id="link-1-1126" from-id="1126" to-id="1125"/&gt;</v>
      </c>
      <c r="B864" t="str">
        <f>IF(OR($A$1="",'Post-its'!$B133=$A$1),'Post-its'!AF133,"")</f>
        <v/>
      </c>
      <c r="C864" t="str">
        <f>IF(OR($A$1="",'Post-its'!$B133=$A$1),'Post-its'!AG133,"")</f>
        <v/>
      </c>
    </row>
    <row r="865" spans="1:3">
      <c r="A865" t="str">
        <f>IF(OR($A$1="",'Post-its'!$B134=$A$1),'Post-its'!AE134,"")</f>
        <v>&lt;connection id="link-1-1127" from-id="1127" to-id="1125"/&gt;</v>
      </c>
      <c r="B865" t="str">
        <f>IF(OR($A$1="",'Post-its'!$B134=$A$1),'Post-its'!AF134,"")</f>
        <v/>
      </c>
      <c r="C865" t="str">
        <f>IF(OR($A$1="",'Post-its'!$B134=$A$1),'Post-its'!AG134,"")</f>
        <v/>
      </c>
    </row>
    <row r="866" spans="1:3">
      <c r="A866" t="str">
        <f>IF(OR($A$1="",'Post-its'!$B135=$A$1),'Post-its'!AE135,"")</f>
        <v/>
      </c>
      <c r="B866" t="str">
        <f>IF(OR($A$1="",'Post-its'!$B135=$A$1),'Post-its'!AF135,"")</f>
        <v/>
      </c>
      <c r="C866" t="str">
        <f>IF(OR($A$1="",'Post-its'!$B135=$A$1),'Post-its'!AG135,"")</f>
        <v/>
      </c>
    </row>
    <row r="867" spans="1:3">
      <c r="A867" t="str">
        <f>IF(OR($A$1="",'Post-its'!$B136=$A$1),'Post-its'!AE136,"")</f>
        <v>&lt;connection id="link-1-1129" from-id="1129" to-id="1128"/&gt;</v>
      </c>
      <c r="B867" t="str">
        <f>IF(OR($A$1="",'Post-its'!$B136=$A$1),'Post-its'!AF136,"")</f>
        <v/>
      </c>
      <c r="C867" t="str">
        <f>IF(OR($A$1="",'Post-its'!$B136=$A$1),'Post-its'!AG136,"")</f>
        <v/>
      </c>
    </row>
    <row r="868" spans="1:3">
      <c r="A868" t="str">
        <f>IF(OR($A$1="",'Post-its'!$B137=$A$1),'Post-its'!AE137,"")</f>
        <v>&lt;connection id="link-1-1130" from-id="1130" to-id="1128"/&gt;</v>
      </c>
      <c r="B868" t="str">
        <f>IF(OR($A$1="",'Post-its'!$B137=$A$1),'Post-its'!AF137,"")</f>
        <v/>
      </c>
      <c r="C868" t="str">
        <f>IF(OR($A$1="",'Post-its'!$B137=$A$1),'Post-its'!AG137,"")</f>
        <v/>
      </c>
    </row>
    <row r="869" spans="1:3">
      <c r="A869" t="str">
        <f>IF(OR($A$1="",'Post-its'!$B138=$A$1),'Post-its'!AE138,"")</f>
        <v>&lt;connection id="link-1-1131" from-id="1131" to-id="1128"/&gt;</v>
      </c>
      <c r="B869" t="str">
        <f>IF(OR($A$1="",'Post-its'!$B138=$A$1),'Post-its'!AF138,"")</f>
        <v/>
      </c>
      <c r="C869" t="str">
        <f>IF(OR($A$1="",'Post-its'!$B138=$A$1),'Post-its'!AG138,"")</f>
        <v/>
      </c>
    </row>
    <row r="870" spans="1:3">
      <c r="A870" t="str">
        <f>IF(OR($A$1="",'Post-its'!$B139=$A$1),'Post-its'!AE139,"")</f>
        <v>&lt;connection id="link-1-1132" from-id="1132" to-id="1128"/&gt;</v>
      </c>
      <c r="B870" t="str">
        <f>IF(OR($A$1="",'Post-its'!$B139=$A$1),'Post-its'!AF139,"")</f>
        <v/>
      </c>
      <c r="C870" t="str">
        <f>IF(OR($A$1="",'Post-its'!$B139=$A$1),'Post-its'!AG139,"")</f>
        <v/>
      </c>
    </row>
    <row r="871" spans="1:3">
      <c r="A871" t="str">
        <f>IF(OR($A$1="",'Post-its'!$B140=$A$1),'Post-its'!AE140,"")</f>
        <v>&lt;connection id="link-1-1133" from-id="1133" to-id="1111"/&gt;</v>
      </c>
      <c r="B871" t="str">
        <f>IF(OR($A$1="",'Post-its'!$B140=$A$1),'Post-its'!AF140,"")</f>
        <v>&lt;connection id="link-2-1133" from-id="1133" to-id="1128"/&gt;</v>
      </c>
      <c r="C871" t="str">
        <f>IF(OR($A$1="",'Post-its'!$B140=$A$1),'Post-its'!AG140,"")</f>
        <v/>
      </c>
    </row>
    <row r="872" spans="1:3">
      <c r="A872" t="str">
        <f>IF(OR($A$1="",'Post-its'!$B141=$A$1),'Post-its'!AE141,"")</f>
        <v>&lt;connection id="link-1-1134" from-id="1134" to-id="1133"/&gt;</v>
      </c>
      <c r="B872" t="str">
        <f>IF(OR($A$1="",'Post-its'!$B141=$A$1),'Post-its'!AF141,"")</f>
        <v/>
      </c>
      <c r="C872" t="str">
        <f>IF(OR($A$1="",'Post-its'!$B141=$A$1),'Post-its'!AG141,"")</f>
        <v/>
      </c>
    </row>
    <row r="873" spans="1:3">
      <c r="A873" t="str">
        <f>IF(OR($A$1="",'Post-its'!$B142=$A$1),'Post-its'!AE142,"")</f>
        <v>&lt;connection id="link-1-1135" from-id="1135" to-id="1095"/&gt;</v>
      </c>
      <c r="B873" t="str">
        <f>IF(OR($A$1="",'Post-its'!$B142=$A$1),'Post-its'!AF142,"")</f>
        <v>&lt;connection id="link-2-1135" from-id="1135" to-id="1111"/&gt;</v>
      </c>
      <c r="C873" t="str">
        <f>IF(OR($A$1="",'Post-its'!$B142=$A$1),'Post-its'!AG142,"")</f>
        <v>&lt;connection id="link-3-1135" from-id="1135" to-id="1123"/&gt;</v>
      </c>
    </row>
    <row r="874" spans="1:3">
      <c r="A874" t="str">
        <f>IF(OR($A$1="",'Post-its'!$B143=$A$1),'Post-its'!AE143,"")</f>
        <v>&lt;connection id="link-1-1136" from-id="1136" to-id="1135"/&gt;</v>
      </c>
      <c r="B874" t="str">
        <f>IF(OR($A$1="",'Post-its'!$B143=$A$1),'Post-its'!AF143,"")</f>
        <v/>
      </c>
      <c r="C874" t="str">
        <f>IF(OR($A$1="",'Post-its'!$B143=$A$1),'Post-its'!AG143,"")</f>
        <v/>
      </c>
    </row>
    <row r="875" spans="1:3">
      <c r="A875" t="str">
        <f>IF(OR($A$1="",'Post-its'!$B144=$A$1),'Post-its'!AE144,"")</f>
        <v>&lt;connection id="link-1-1137" from-id="1137" to-id="1135"/&gt;</v>
      </c>
      <c r="B875" t="str">
        <f>IF(OR($A$1="",'Post-its'!$B144=$A$1),'Post-its'!AF144,"")</f>
        <v/>
      </c>
      <c r="C875" t="str">
        <f>IF(OR($A$1="",'Post-its'!$B144=$A$1),'Post-its'!AG144,"")</f>
        <v/>
      </c>
    </row>
    <row r="876" spans="1:3">
      <c r="A876" t="str">
        <f>IF(OR($A$1="",'Post-its'!$B145=$A$1),'Post-its'!AE145,"")</f>
        <v>&lt;connection id="link-1-1138" from-id="1138" to-id="1100"/&gt;</v>
      </c>
      <c r="B876" t="str">
        <f>IF(OR($A$1="",'Post-its'!$B145=$A$1),'Post-its'!AF145,"")</f>
        <v/>
      </c>
      <c r="C876" t="str">
        <f>IF(OR($A$1="",'Post-its'!$B145=$A$1),'Post-its'!AG145,"")</f>
        <v/>
      </c>
    </row>
    <row r="877" spans="1:3">
      <c r="A877" t="str">
        <f>IF(OR($A$1="",'Post-its'!$B146=$A$1),'Post-its'!AE146,"")</f>
        <v>&lt;connection id="link-1-1139" from-id="1139" to-id="1138"/&gt;</v>
      </c>
      <c r="B877" t="str">
        <f>IF(OR($A$1="",'Post-its'!$B146=$A$1),'Post-its'!AF146,"")</f>
        <v/>
      </c>
      <c r="C877" t="str">
        <f>IF(OR($A$1="",'Post-its'!$B146=$A$1),'Post-its'!AG146,"")</f>
        <v/>
      </c>
    </row>
    <row r="878" spans="1:3">
      <c r="A878" t="str">
        <f>IF(OR($A$1="",'Post-its'!$B147=$A$1),'Post-its'!AE147,"")</f>
        <v>&lt;connection id="link-1-1140" from-id="1140" to-id="1138"/&gt;</v>
      </c>
      <c r="B878" t="str">
        <f>IF(OR($A$1="",'Post-its'!$B147=$A$1),'Post-its'!AF147,"")</f>
        <v/>
      </c>
      <c r="C878" t="str">
        <f>IF(OR($A$1="",'Post-its'!$B147=$A$1),'Post-its'!AG147,"")</f>
        <v/>
      </c>
    </row>
    <row r="879" spans="1:3">
      <c r="A879" t="str">
        <f>IF(OR($A$1="",'Post-its'!$B148=$A$1),'Post-its'!AE148,"")</f>
        <v>&lt;connection id="link-1-1141" from-id="1141" to-id="1138"/&gt;</v>
      </c>
      <c r="B879" t="str">
        <f>IF(OR($A$1="",'Post-its'!$B148=$A$1),'Post-its'!AF148,"")</f>
        <v/>
      </c>
      <c r="C879" t="str">
        <f>IF(OR($A$1="",'Post-its'!$B148=$A$1),'Post-its'!AG148,"")</f>
        <v/>
      </c>
    </row>
    <row r="880" spans="1:3">
      <c r="A880" t="str">
        <f>IF(OR($A$1="",'Post-its'!$B149=$A$1),'Post-its'!AE149,"")</f>
        <v>&lt;connection id="link-1-1142" from-id="1142" to-id="1133"/&gt;</v>
      </c>
      <c r="B880" t="str">
        <f>IF(OR($A$1="",'Post-its'!$B149=$A$1),'Post-its'!AF149,"")</f>
        <v/>
      </c>
      <c r="C880" t="str">
        <f>IF(OR($A$1="",'Post-its'!$B149=$A$1),'Post-its'!AG149,"")</f>
        <v/>
      </c>
    </row>
    <row r="881" spans="1:3">
      <c r="A881" t="str">
        <f>IF(OR($A$1="",'Post-its'!$B150=$A$1),'Post-its'!AE150,"")</f>
        <v>&lt;connection id="link-1-1143" from-id="1143" to-id="1135"/&gt;</v>
      </c>
      <c r="B881" t="str">
        <f>IF(OR($A$1="",'Post-its'!$B150=$A$1),'Post-its'!AF150,"")</f>
        <v/>
      </c>
      <c r="C881" t="str">
        <f>IF(OR($A$1="",'Post-its'!$B150=$A$1),'Post-its'!AG150,"")</f>
        <v/>
      </c>
    </row>
    <row r="882" spans="1:3">
      <c r="A882" t="str">
        <f>IF(OR($A$1="",'Post-its'!$B151=$A$1),'Post-its'!AE151,"")</f>
        <v>&lt;connection id="link-1-1144" from-id="1144" to-id="1135"/&gt;</v>
      </c>
      <c r="B882" t="str">
        <f>IF(OR($A$1="",'Post-its'!$B151=$A$1),'Post-its'!AF151,"")</f>
        <v/>
      </c>
      <c r="C882" t="str">
        <f>IF(OR($A$1="",'Post-its'!$B151=$A$1),'Post-its'!AG151,"")</f>
        <v/>
      </c>
    </row>
    <row r="883" spans="1:3">
      <c r="A883" t="str">
        <f>IF(OR($A$1="",'Post-its'!$B152=$A$1),'Post-its'!AE152,"")</f>
        <v>&lt;connection id="link-1-1145" from-id="1145" to-id="1138"/&gt;</v>
      </c>
      <c r="B883" t="str">
        <f>IF(OR($A$1="",'Post-its'!$B152=$A$1),'Post-its'!AF152,"")</f>
        <v/>
      </c>
      <c r="C883" t="str">
        <f>IF(OR($A$1="",'Post-its'!$B152=$A$1),'Post-its'!AG152,"")</f>
        <v/>
      </c>
    </row>
    <row r="884" spans="1:3">
      <c r="A884" t="str">
        <f>IF(OR($A$1="",'Post-its'!$B153=$A$1),'Post-its'!AE153,"")</f>
        <v>&lt;connection id="link-1-1146" from-id="1146" to-id="1138"/&gt;</v>
      </c>
      <c r="B884" t="str">
        <f>IF(OR($A$1="",'Post-its'!$B153=$A$1),'Post-its'!AF153,"")</f>
        <v/>
      </c>
      <c r="C884" t="str">
        <f>IF(OR($A$1="",'Post-its'!$B153=$A$1),'Post-its'!AG153,"")</f>
        <v/>
      </c>
    </row>
    <row r="885" spans="1:3">
      <c r="A885" t="str">
        <f>IF(OR($A$1="",'Post-its'!$B154=$A$1),'Post-its'!AE154,"")</f>
        <v>&lt;connection id="link-1-1147" from-id="1147" to-id="1138"/&gt;</v>
      </c>
      <c r="B885" t="str">
        <f>IF(OR($A$1="",'Post-its'!$B154=$A$1),'Post-its'!AF154,"")</f>
        <v/>
      </c>
      <c r="C885" t="str">
        <f>IF(OR($A$1="",'Post-its'!$B154=$A$1),'Post-its'!AG154,"")</f>
        <v/>
      </c>
    </row>
    <row r="886" spans="1:3">
      <c r="A886" t="str">
        <f>IF(OR($A$1="",'Post-its'!$B155=$A$1),'Post-its'!AE155,"")</f>
        <v>&lt;connection id="link-1-1148" from-id="1148" to-id="1138"/&gt;</v>
      </c>
      <c r="B886" t="str">
        <f>IF(OR($A$1="",'Post-its'!$B155=$A$1),'Post-its'!AF155,"")</f>
        <v/>
      </c>
      <c r="C886" t="str">
        <f>IF(OR($A$1="",'Post-its'!$B155=$A$1),'Post-its'!AG155,"")</f>
        <v/>
      </c>
    </row>
    <row r="887" spans="1:3">
      <c r="A887" t="str">
        <f>IF(OR($A$1="",'Post-its'!$B156=$A$1),'Post-its'!AE156,"")</f>
        <v>&lt;connection id="link-1-1149" from-id="1149" to-id="1135"/&gt;</v>
      </c>
      <c r="B887" t="str">
        <f>IF(OR($A$1="",'Post-its'!$B156=$A$1),'Post-its'!AF156,"")</f>
        <v/>
      </c>
      <c r="C887" t="str">
        <f>IF(OR($A$1="",'Post-its'!$B156=$A$1),'Post-its'!AG156,"")</f>
        <v/>
      </c>
    </row>
    <row r="888" spans="1:3">
      <c r="A888" t="str">
        <f>IF(OR($A$1="",'Post-its'!$B157=$A$1),'Post-its'!AE157,"")</f>
        <v>&lt;connection id="link-1-1150" from-id="1150" to-id="1138"/&gt;</v>
      </c>
      <c r="B888" t="str">
        <f>IF(OR($A$1="",'Post-its'!$B157=$A$1),'Post-its'!AF157,"")</f>
        <v/>
      </c>
      <c r="C888" t="str">
        <f>IF(OR($A$1="",'Post-its'!$B157=$A$1),'Post-its'!AG157,"")</f>
        <v/>
      </c>
    </row>
    <row r="889" spans="1:3">
      <c r="A889" t="str">
        <f>IF(OR($A$1="",'Post-its'!$B158=$A$1),'Post-its'!AE158,"")</f>
        <v>&lt;connection id="link-1-1151" from-id="1151" to-id="1138"/&gt;</v>
      </c>
      <c r="B889" t="str">
        <f>IF(OR($A$1="",'Post-its'!$B158=$A$1),'Post-its'!AF158,"")</f>
        <v/>
      </c>
      <c r="C889" t="str">
        <f>IF(OR($A$1="",'Post-its'!$B158=$A$1),'Post-its'!AG158,"")</f>
        <v/>
      </c>
    </row>
    <row r="890" spans="1:3">
      <c r="A890" t="str">
        <f>IF(OR($A$1="",'Post-its'!$B159=$A$1),'Post-its'!AE159,"")</f>
        <v>&lt;connection id="link-1-1152" from-id="1152" to-id="1138"/&gt;</v>
      </c>
      <c r="B890" t="str">
        <f>IF(OR($A$1="",'Post-its'!$B159=$A$1),'Post-its'!AF159,"")</f>
        <v/>
      </c>
      <c r="C890" t="str">
        <f>IF(OR($A$1="",'Post-its'!$B159=$A$1),'Post-its'!AG159,"")</f>
        <v/>
      </c>
    </row>
    <row r="891" spans="1:3">
      <c r="A891" t="str">
        <f>IF(OR($A$1="",'Post-its'!$B160=$A$1),'Post-its'!AE160,"")</f>
        <v>&lt;connection id="link-1-1153" from-id="1153" to-id="1135"/&gt;</v>
      </c>
      <c r="B891" t="str">
        <f>IF(OR($A$1="",'Post-its'!$B160=$A$1),'Post-its'!AF160,"")</f>
        <v/>
      </c>
      <c r="C891" t="str">
        <f>IF(OR($A$1="",'Post-its'!$B160=$A$1),'Post-its'!AG160,"")</f>
        <v/>
      </c>
    </row>
    <row r="892" spans="1:3">
      <c r="A892" t="str">
        <f>IF(OR($A$1="",'Post-its'!$B161=$A$1),'Post-its'!AE161,"")</f>
        <v>&lt;connection id="link-1-1154" from-id="1154" to-id="1135"/&gt;</v>
      </c>
      <c r="B892" t="str">
        <f>IF(OR($A$1="",'Post-its'!$B161=$A$1),'Post-its'!AF161,"")</f>
        <v/>
      </c>
      <c r="C892" t="str">
        <f>IF(OR($A$1="",'Post-its'!$B161=$A$1),'Post-its'!AG161,"")</f>
        <v/>
      </c>
    </row>
    <row r="893" spans="1:3">
      <c r="A893" t="str">
        <f>IF(OR($A$1="",'Post-its'!$B162=$A$1),'Post-its'!AE162,"")</f>
        <v>&lt;connection id="link-1-1155" from-id="1155" to-id="1154"/&gt;</v>
      </c>
      <c r="B893" t="str">
        <f>IF(OR($A$1="",'Post-its'!$B162=$A$1),'Post-its'!AF162,"")</f>
        <v/>
      </c>
      <c r="C893" t="str">
        <f>IF(OR($A$1="",'Post-its'!$B162=$A$1),'Post-its'!AG162,"")</f>
        <v/>
      </c>
    </row>
    <row r="894" spans="1:3">
      <c r="A894" t="str">
        <f>IF(OR($A$1="",'Post-its'!$B163=$A$1),'Post-its'!AE163,"")</f>
        <v>&lt;connection id="link-1-1156" from-id="1156" to-id="1154"/&gt;</v>
      </c>
      <c r="B894" t="str">
        <f>IF(OR($A$1="",'Post-its'!$B163=$A$1),'Post-its'!AF163,"")</f>
        <v/>
      </c>
      <c r="C894" t="str">
        <f>IF(OR($A$1="",'Post-its'!$B163=$A$1),'Post-its'!AG163,"")</f>
        <v/>
      </c>
    </row>
    <row r="895" spans="1:3">
      <c r="A895" t="str">
        <f>IF(OR($A$1="",'Post-its'!$B164=$A$1),'Post-its'!AE164,"")</f>
        <v>&lt;connection id="link-1-1157" from-id="1157" to-id="1135"/&gt;</v>
      </c>
      <c r="B895" t="str">
        <f>IF(OR($A$1="",'Post-its'!$B164=$A$1),'Post-its'!AF164,"")</f>
        <v>&lt;connection id="link-2-1157" from-id="1157" to-id="1138"/&gt;</v>
      </c>
      <c r="C895" t="str">
        <f>IF(OR($A$1="",'Post-its'!$B164=$A$1),'Post-its'!AG164,"")</f>
        <v/>
      </c>
    </row>
    <row r="896" spans="1:3">
      <c r="A896" t="str">
        <f>IF(OR($A$1="",'Post-its'!$B165=$A$1),'Post-its'!AE165,"")</f>
        <v>&lt;connection id="link-1-1158" from-id="1158" to-id="1133"/&gt;</v>
      </c>
      <c r="B896" t="str">
        <f>IF(OR($A$1="",'Post-its'!$B165=$A$1),'Post-its'!AF165,"")</f>
        <v/>
      </c>
      <c r="C896" t="str">
        <f>IF(OR($A$1="",'Post-its'!$B165=$A$1),'Post-its'!AG165,"")</f>
        <v/>
      </c>
    </row>
    <row r="897" spans="1:3">
      <c r="A897" t="str">
        <f>IF(OR($A$1="",'Post-its'!$B166=$A$1),'Post-its'!AE166,"")</f>
        <v>&lt;connection id="link-1-1159" from-id="1159" to-id="1135"/&gt;</v>
      </c>
      <c r="B897" t="str">
        <f>IF(OR($A$1="",'Post-its'!$B166=$A$1),'Post-its'!AF166,"")</f>
        <v/>
      </c>
      <c r="C897" t="str">
        <f>IF(OR($A$1="",'Post-its'!$B166=$A$1),'Post-its'!AG166,"")</f>
        <v/>
      </c>
    </row>
    <row r="898" spans="1:3">
      <c r="A898" t="str">
        <f>IF(OR($A$1="",'Post-its'!$B167=$A$1),'Post-its'!AE167,"")</f>
        <v>&lt;connection id="link-1-1160" from-id="1160" to-id="1135"/&gt;</v>
      </c>
      <c r="B898" t="str">
        <f>IF(OR($A$1="",'Post-its'!$B167=$A$1),'Post-its'!AF167,"")</f>
        <v/>
      </c>
      <c r="C898" t="str">
        <f>IF(OR($A$1="",'Post-its'!$B167=$A$1),'Post-its'!AG167,"")</f>
        <v/>
      </c>
    </row>
    <row r="899" spans="1:3">
      <c r="A899" t="str">
        <f>IF(OR($A$1="",'Post-its'!$B168=$A$1),'Post-its'!AE168,"")</f>
        <v>&lt;connection id="link-1-1161" from-id="1161" to-id="1138"/&gt;</v>
      </c>
      <c r="B899" t="str">
        <f>IF(OR($A$1="",'Post-its'!$B168=$A$1),'Post-its'!AF168,"")</f>
        <v/>
      </c>
      <c r="C899" t="str">
        <f>IF(OR($A$1="",'Post-its'!$B168=$A$1),'Post-its'!AG168,"")</f>
        <v/>
      </c>
    </row>
    <row r="900" spans="1:3">
      <c r="A900" t="str">
        <f>IF(OR($A$1="",'Post-its'!$B169=$A$1),'Post-its'!AE169,"")</f>
        <v>&lt;connection id="link-1-1162" from-id="1162" to-id="1138"/&gt;</v>
      </c>
      <c r="B900" t="str">
        <f>IF(OR($A$1="",'Post-its'!$B169=$A$1),'Post-its'!AF169,"")</f>
        <v/>
      </c>
      <c r="C900" t="str">
        <f>IF(OR($A$1="",'Post-its'!$B169=$A$1),'Post-its'!AG169,"")</f>
        <v/>
      </c>
    </row>
    <row r="901" spans="1:3">
      <c r="A901" t="str">
        <f>IF(OR($A$1="",'Post-its'!$B170=$A$1),'Post-its'!AE170,"")</f>
        <v>&lt;connection id="link-1-1163" from-id="1163" to-id="1138"/&gt;</v>
      </c>
      <c r="B901" t="str">
        <f>IF(OR($A$1="",'Post-its'!$B170=$A$1),'Post-its'!AF170,"")</f>
        <v/>
      </c>
      <c r="C901" t="str">
        <f>IF(OR($A$1="",'Post-its'!$B170=$A$1),'Post-its'!AG170,"")</f>
        <v/>
      </c>
    </row>
    <row r="902" spans="1:3">
      <c r="A902" t="str">
        <f>IF(OR($A$1="",'Post-its'!$B171=$A$1),'Post-its'!AE171,"")</f>
        <v>&lt;connection id="link-1-1164" from-id="1164" to-id="1159"/&gt;</v>
      </c>
      <c r="B902" t="str">
        <f>IF(OR($A$1="",'Post-its'!$B171=$A$1),'Post-its'!AF171,"")</f>
        <v/>
      </c>
      <c r="C902" t="str">
        <f>IF(OR($A$1="",'Post-its'!$B171=$A$1),'Post-its'!AG171,"")</f>
        <v/>
      </c>
    </row>
    <row r="903" spans="1:3">
      <c r="A903" t="str">
        <f>IF(OR($A$1="",'Post-its'!$B172=$A$1),'Post-its'!AE172,"")</f>
        <v>&lt;connection id="link-1-1165" from-id="1165" to-id="1133"/&gt;</v>
      </c>
      <c r="B903" t="str">
        <f>IF(OR($A$1="",'Post-its'!$B172=$A$1),'Post-its'!AF172,"")</f>
        <v/>
      </c>
      <c r="C903" t="str">
        <f>IF(OR($A$1="",'Post-its'!$B172=$A$1),'Post-its'!AG172,"")</f>
        <v/>
      </c>
    </row>
    <row r="904" spans="1:3">
      <c r="A904" t="str">
        <f>IF(OR($A$1="",'Post-its'!$B173=$A$1),'Post-its'!AE173,"")</f>
        <v>&lt;connection id="link-1-1166" from-id="1166" to-id="1133"/&gt;</v>
      </c>
      <c r="B904" t="str">
        <f>IF(OR($A$1="",'Post-its'!$B173=$A$1),'Post-its'!AF173,"")</f>
        <v/>
      </c>
      <c r="C904" t="str">
        <f>IF(OR($A$1="",'Post-its'!$B173=$A$1),'Post-its'!AG173,"")</f>
        <v/>
      </c>
    </row>
    <row r="905" spans="1:3">
      <c r="A905" t="str">
        <f>IF(OR($A$1="",'Post-its'!$B174=$A$1),'Post-its'!AE174,"")</f>
        <v/>
      </c>
      <c r="B905" t="str">
        <f>IF(OR($A$1="",'Post-its'!$B174=$A$1),'Post-its'!AF174,"")</f>
        <v/>
      </c>
      <c r="C905" t="str">
        <f>IF(OR($A$1="",'Post-its'!$B174=$A$1),'Post-its'!AG174,"")</f>
        <v/>
      </c>
    </row>
    <row r="906" spans="1:3">
      <c r="A906" t="str">
        <f>IF(OR($A$1="",'Post-its'!$B175=$A$1),'Post-its'!AE175,"")</f>
        <v>&lt;connection id="link-1-1168" from-id="1168" to-id="1167"/&gt;</v>
      </c>
      <c r="B906" t="str">
        <f>IF(OR($A$1="",'Post-its'!$B175=$A$1),'Post-its'!AF175,"")</f>
        <v/>
      </c>
      <c r="C906" t="str">
        <f>IF(OR($A$1="",'Post-its'!$B175=$A$1),'Post-its'!AG175,"")</f>
        <v/>
      </c>
    </row>
    <row r="907" spans="1:3">
      <c r="A907" t="str">
        <f>IF(OR($A$1="",'Post-its'!$B176=$A$1),'Post-its'!AE176,"")</f>
        <v>&lt;connection id="link-1-1169" from-id="1169" to-id="1167"/&gt;</v>
      </c>
      <c r="B907" t="str">
        <f>IF(OR($A$1="",'Post-its'!$B176=$A$1),'Post-its'!AF176,"")</f>
        <v/>
      </c>
      <c r="C907" t="str">
        <f>IF(OR($A$1="",'Post-its'!$B176=$A$1),'Post-its'!AG176,"")</f>
        <v/>
      </c>
    </row>
    <row r="908" spans="1:3">
      <c r="A908" t="str">
        <f>IF(OR($A$1="",'Post-its'!$B177=$A$1),'Post-its'!AE177,"")</f>
        <v>&lt;connection id="link-1-1170" from-id="1170" to-id="1167"/&gt;</v>
      </c>
      <c r="B908" t="str">
        <f>IF(OR($A$1="",'Post-its'!$B177=$A$1),'Post-its'!AF177,"")</f>
        <v/>
      </c>
      <c r="C908" t="str">
        <f>IF(OR($A$1="",'Post-its'!$B177=$A$1),'Post-its'!AG177,"")</f>
        <v/>
      </c>
    </row>
    <row r="909" spans="1:3">
      <c r="A909" t="str">
        <f>IF(OR($A$1="",'Post-its'!$B178=$A$1),'Post-its'!AE178,"")</f>
        <v>&lt;connection id="link-1-1171" from-id="1171" to-id="1167"/&gt;</v>
      </c>
      <c r="B909" t="str">
        <f>IF(OR($A$1="",'Post-its'!$B178=$A$1),'Post-its'!AF178,"")</f>
        <v/>
      </c>
      <c r="C909" t="str">
        <f>IF(OR($A$1="",'Post-its'!$B178=$A$1),'Post-its'!AG178,"")</f>
        <v/>
      </c>
    </row>
    <row r="910" spans="1:3">
      <c r="A910" t="str">
        <f>IF(OR($A$1="",'Post-its'!$B179=$A$1),'Post-its'!AE179,"")</f>
        <v/>
      </c>
      <c r="B910" t="str">
        <f>IF(OR($A$1="",'Post-its'!$B179=$A$1),'Post-its'!AF179,"")</f>
        <v/>
      </c>
      <c r="C910" t="str">
        <f>IF(OR($A$1="",'Post-its'!$B179=$A$1),'Post-its'!AG179,"")</f>
        <v/>
      </c>
    </row>
    <row r="911" spans="1:3">
      <c r="A911" t="str">
        <f>IF(OR($A$1="",'Post-its'!$B180=$A$1),'Post-its'!AE180,"")</f>
        <v>&lt;connection id="link-1-1173" from-id="1173" to-id="1172"/&gt;</v>
      </c>
      <c r="B911" t="str">
        <f>IF(OR($A$1="",'Post-its'!$B180=$A$1),'Post-its'!AF180,"")</f>
        <v/>
      </c>
      <c r="C911" t="str">
        <f>IF(OR($A$1="",'Post-its'!$B180=$A$1),'Post-its'!AG180,"")</f>
        <v/>
      </c>
    </row>
    <row r="912" spans="1:3">
      <c r="A912" t="str">
        <f>IF(OR($A$1="",'Post-its'!$B181=$A$1),'Post-its'!AE181,"")</f>
        <v>&lt;connection id="link-1-1174" from-id="1174" to-id="1172"/&gt;</v>
      </c>
      <c r="B912" t="str">
        <f>IF(OR($A$1="",'Post-its'!$B181=$A$1),'Post-its'!AF181,"")</f>
        <v/>
      </c>
      <c r="C912" t="str">
        <f>IF(OR($A$1="",'Post-its'!$B181=$A$1),'Post-its'!AG181,"")</f>
        <v/>
      </c>
    </row>
    <row r="913" spans="1:3">
      <c r="A913" t="str">
        <f>IF(OR($A$1="",'Post-its'!$B182=$A$1),'Post-its'!AE182,"")</f>
        <v/>
      </c>
      <c r="B913" t="str">
        <f>IF(OR($A$1="",'Post-its'!$B182=$A$1),'Post-its'!AF182,"")</f>
        <v/>
      </c>
      <c r="C913" t="str">
        <f>IF(OR($A$1="",'Post-its'!$B182=$A$1),'Post-its'!AG182,"")</f>
        <v/>
      </c>
    </row>
    <row r="914" spans="1:3">
      <c r="A914" t="str">
        <f>IF(OR($A$1="",'Post-its'!$B183=$A$1),'Post-its'!AE183,"")</f>
        <v>&lt;connection id="link-1-1176" from-id="1176" to-id="1171"/&gt;</v>
      </c>
      <c r="B914" t="str">
        <f>IF(OR($A$1="",'Post-its'!$B183=$A$1),'Post-its'!AF183,"")</f>
        <v/>
      </c>
      <c r="C914" t="str">
        <f>IF(OR($A$1="",'Post-its'!$B183=$A$1),'Post-its'!AG183,"")</f>
        <v/>
      </c>
    </row>
    <row r="915" spans="1:3">
      <c r="A915" t="str">
        <f>IF(OR($A$1="",'Post-its'!$B184=$A$1),'Post-its'!AE184,"")</f>
        <v>&lt;connection id="link-1-1177" from-id="1177" to-id="1175"/&gt;</v>
      </c>
      <c r="B915" t="str">
        <f>IF(OR($A$1="",'Post-its'!$B184=$A$1),'Post-its'!AF184,"")</f>
        <v/>
      </c>
      <c r="C915" t="str">
        <f>IF(OR($A$1="",'Post-its'!$B184=$A$1),'Post-its'!AG184,"")</f>
        <v/>
      </c>
    </row>
    <row r="916" spans="1:3">
      <c r="A916" t="str">
        <f>IF(OR($A$1="",'Post-its'!$B185=$A$1),'Post-its'!AE185,"")</f>
        <v/>
      </c>
      <c r="B916" t="str">
        <f>IF(OR($A$1="",'Post-its'!$B185=$A$1),'Post-its'!AF185,"")</f>
        <v/>
      </c>
      <c r="C916" t="str">
        <f>IF(OR($A$1="",'Post-its'!$B185=$A$1),'Post-its'!AG185,"")</f>
        <v/>
      </c>
    </row>
    <row r="917" spans="1:3">
      <c r="A917" t="str">
        <f>IF(OR($A$1="",'Post-its'!$B186=$A$1),'Post-its'!AE186,"")</f>
        <v>&lt;connection id="link-1-1179" from-id="1179" to-id="1178"/&gt;</v>
      </c>
      <c r="B917" t="str">
        <f>IF(OR($A$1="",'Post-its'!$B186=$A$1),'Post-its'!AF186,"")</f>
        <v/>
      </c>
      <c r="C917" t="str">
        <f>IF(OR($A$1="",'Post-its'!$B186=$A$1),'Post-its'!AG186,"")</f>
        <v/>
      </c>
    </row>
    <row r="918" spans="1:3">
      <c r="A918" t="str">
        <f>IF(OR($A$1="",'Post-its'!$B187=$A$1),'Post-its'!AE187,"")</f>
        <v>&lt;connection id="link-1-1180" from-id="1180" to-id="1178"/&gt;</v>
      </c>
      <c r="B918" t="str">
        <f>IF(OR($A$1="",'Post-its'!$B187=$A$1),'Post-its'!AF187,"")</f>
        <v/>
      </c>
      <c r="C918" t="str">
        <f>IF(OR($A$1="",'Post-its'!$B187=$A$1),'Post-its'!AG187,"")</f>
        <v/>
      </c>
    </row>
    <row r="919" spans="1:3">
      <c r="A919" t="str">
        <f>IF(OR($A$1="",'Post-its'!$B188=$A$1),'Post-its'!AE188,"")</f>
        <v>&lt;connection id="link-1-1181" from-id="1181" to-id="1178"/&gt;</v>
      </c>
      <c r="B919" t="str">
        <f>IF(OR($A$1="",'Post-its'!$B188=$A$1),'Post-its'!AF188,"")</f>
        <v/>
      </c>
      <c r="C919" t="str">
        <f>IF(OR($A$1="",'Post-its'!$B188=$A$1),'Post-its'!AG188,"")</f>
        <v/>
      </c>
    </row>
    <row r="920" spans="1:3">
      <c r="A920" t="str">
        <f>IF(OR($A$1="",'Post-its'!$B189=$A$1),'Post-its'!AE189,"")</f>
        <v/>
      </c>
      <c r="B920" t="str">
        <f>IF(OR($A$1="",'Post-its'!$B189=$A$1),'Post-its'!AF189,"")</f>
        <v/>
      </c>
      <c r="C920" t="str">
        <f>IF(OR($A$1="",'Post-its'!$B189=$A$1),'Post-its'!AG189,"")</f>
        <v/>
      </c>
    </row>
    <row r="921" spans="1:3">
      <c r="A921" t="str">
        <f>IF(OR($A$1="",'Post-its'!$B190=$A$1),'Post-its'!AE190,"")</f>
        <v>&lt;connection id="link-1-1183" from-id="1183" to-id="1182"/&gt;</v>
      </c>
      <c r="B921" t="str">
        <f>IF(OR($A$1="",'Post-its'!$B190=$A$1),'Post-its'!AF190,"")</f>
        <v/>
      </c>
      <c r="C921" t="str">
        <f>IF(OR($A$1="",'Post-its'!$B190=$A$1),'Post-its'!AG190,"")</f>
        <v/>
      </c>
    </row>
    <row r="922" spans="1:3">
      <c r="A922" t="str">
        <f>IF(OR($A$1="",'Post-its'!$B191=$A$1),'Post-its'!AE191,"")</f>
        <v>&lt;connection id="link-1-1184" from-id="1184" to-id="1182"/&gt;</v>
      </c>
      <c r="B922" t="str">
        <f>IF(OR($A$1="",'Post-its'!$B191=$A$1),'Post-its'!AF191,"")</f>
        <v/>
      </c>
      <c r="C922" t="str">
        <f>IF(OR($A$1="",'Post-its'!$B191=$A$1),'Post-its'!AG191,"")</f>
        <v/>
      </c>
    </row>
    <row r="923" spans="1:3">
      <c r="A923" t="str">
        <f>IF(OR($A$1="",'Post-its'!$B192=$A$1),'Post-its'!AE192,"")</f>
        <v>&lt;connection id="link-1-1185" from-id="1185" to-id="1182"/&gt;</v>
      </c>
      <c r="B923" t="str">
        <f>IF(OR($A$1="",'Post-its'!$B192=$A$1),'Post-its'!AF192,"")</f>
        <v/>
      </c>
      <c r="C923" t="str">
        <f>IF(OR($A$1="",'Post-its'!$B192=$A$1),'Post-its'!AG192,"")</f>
        <v/>
      </c>
    </row>
    <row r="924" spans="1:3">
      <c r="A924" t="str">
        <f>IF(OR($A$1="",'Post-its'!$B193=$A$1),'Post-its'!AE193,"")</f>
        <v/>
      </c>
      <c r="B924" t="str">
        <f>IF(OR($A$1="",'Post-its'!$B193=$A$1),'Post-its'!AF193,"")</f>
        <v/>
      </c>
      <c r="C924" t="str">
        <f>IF(OR($A$1="",'Post-its'!$B193=$A$1),'Post-its'!AG193,"")</f>
        <v/>
      </c>
    </row>
    <row r="925" spans="1:3">
      <c r="A925" t="str">
        <f>IF(OR($A$1="",'Post-its'!$B194=$A$1),'Post-its'!AE194,"")</f>
        <v>&lt;connection id="link-1-1187" from-id="1187" to-id="1186"/&gt;</v>
      </c>
      <c r="B925" t="str">
        <f>IF(OR($A$1="",'Post-its'!$B194=$A$1),'Post-its'!AF194,"")</f>
        <v/>
      </c>
      <c r="C925" t="str">
        <f>IF(OR($A$1="",'Post-its'!$B194=$A$1),'Post-its'!AG194,"")</f>
        <v/>
      </c>
    </row>
    <row r="926" spans="1:3">
      <c r="A926" t="str">
        <f>IF(OR($A$1="",'Post-its'!$B195=$A$1),'Post-its'!AE195,"")</f>
        <v>&lt;connection id="link-1-1188" from-id="1188" to-id="1186"/&gt;</v>
      </c>
      <c r="B926" t="str">
        <f>IF(OR($A$1="",'Post-its'!$B195=$A$1),'Post-its'!AF195,"")</f>
        <v/>
      </c>
      <c r="C926" t="str">
        <f>IF(OR($A$1="",'Post-its'!$B195=$A$1),'Post-its'!AG195,"")</f>
        <v/>
      </c>
    </row>
    <row r="927" spans="1:3">
      <c r="A927" t="str">
        <f>IF(OR($A$1="",'Post-its'!$B196=$A$1),'Post-its'!AE196,"")</f>
        <v/>
      </c>
      <c r="B927" t="str">
        <f>IF(OR($A$1="",'Post-its'!$B196=$A$1),'Post-its'!AF196,"")</f>
        <v/>
      </c>
      <c r="C927" t="str">
        <f>IF(OR($A$1="",'Post-its'!$B196=$A$1),'Post-its'!AG196,"")</f>
        <v/>
      </c>
    </row>
    <row r="928" spans="1:3">
      <c r="A928" t="str">
        <f>IF(OR($A$1="",'Post-its'!$B197=$A$1),'Post-its'!AE197,"")</f>
        <v>&lt;connection id="link-1-1190" from-id="1190" to-id="1189"/&gt;</v>
      </c>
      <c r="B928" t="str">
        <f>IF(OR($A$1="",'Post-its'!$B197=$A$1),'Post-its'!AF197,"")</f>
        <v/>
      </c>
      <c r="C928" t="str">
        <f>IF(OR($A$1="",'Post-its'!$B197=$A$1),'Post-its'!AG197,"")</f>
        <v/>
      </c>
    </row>
    <row r="929" spans="1:3">
      <c r="A929" t="str">
        <f>IF(OR($A$1="",'Post-its'!$B198=$A$1),'Post-its'!AE198,"")</f>
        <v>&lt;connection id="link-1-1191" from-id="1191" to-id="1189"/&gt;</v>
      </c>
      <c r="B929" t="str">
        <f>IF(OR($A$1="",'Post-its'!$B198=$A$1),'Post-its'!AF198,"")</f>
        <v/>
      </c>
      <c r="C929" t="str">
        <f>IF(OR($A$1="",'Post-its'!$B198=$A$1),'Post-its'!AG198,"")</f>
        <v/>
      </c>
    </row>
    <row r="930" spans="1:3">
      <c r="A930" t="str">
        <f>IF(OR($A$1="",'Post-its'!$B199=$A$1),'Post-its'!AE199,"")</f>
        <v>&lt;connection id="link-1-1192" from-id="1192" to-id="1189"/&gt;</v>
      </c>
      <c r="B930" t="str">
        <f>IF(OR($A$1="",'Post-its'!$B199=$A$1),'Post-its'!AF199,"")</f>
        <v/>
      </c>
      <c r="C930" t="str">
        <f>IF(OR($A$1="",'Post-its'!$B199=$A$1),'Post-its'!AG199,"")</f>
        <v/>
      </c>
    </row>
    <row r="931" spans="1:3">
      <c r="A931" t="str">
        <f>IF(OR($A$1="",'Post-its'!$B200=$A$1),'Post-its'!AE200,"")</f>
        <v>&lt;connection id="link-1-1193" from-id="1193" to-id="1189"/&gt;</v>
      </c>
      <c r="B931" t="str">
        <f>IF(OR($A$1="",'Post-its'!$B200=$A$1),'Post-its'!AF200,"")</f>
        <v/>
      </c>
      <c r="C931" t="str">
        <f>IF(OR($A$1="",'Post-its'!$B200=$A$1),'Post-its'!AG200,"")</f>
        <v/>
      </c>
    </row>
    <row r="932" spans="1:3">
      <c r="A932" t="str">
        <f>IF(OR($A$1="",'Post-its'!$B201=$A$1),'Post-its'!AE201,"")</f>
        <v>&lt;connection id="link-1-1194" from-id="1194" to-id="1189"/&gt;</v>
      </c>
      <c r="B932" t="str">
        <f>IF(OR($A$1="",'Post-its'!$B201=$A$1),'Post-its'!AF201,"")</f>
        <v/>
      </c>
      <c r="C932" t="str">
        <f>IF(OR($A$1="",'Post-its'!$B201=$A$1),'Post-its'!AG201,"")</f>
        <v/>
      </c>
    </row>
    <row r="933" spans="1:3">
      <c r="A933" t="str">
        <f>IF(OR($A$1="",'Post-its'!$B202=$A$1),'Post-its'!AE202,"")</f>
        <v>&lt;connection id="link-1-1195" from-id="1195" to-id="1216"/&gt;</v>
      </c>
      <c r="B933" t="str">
        <f>IF(OR($A$1="",'Post-its'!$B202=$A$1),'Post-its'!AF202,"")</f>
        <v/>
      </c>
      <c r="C933" t="str">
        <f>IF(OR($A$1="",'Post-its'!$B202=$A$1),'Post-its'!AG202,"")</f>
        <v/>
      </c>
    </row>
    <row r="934" spans="1:3">
      <c r="A934" t="str">
        <f>IF(OR($A$1="",'Post-its'!$B203=$A$1),'Post-its'!AE203,"")</f>
        <v>&lt;connection id="link-1-1196" from-id="1196" to-id="1172"/&gt;</v>
      </c>
      <c r="B934" t="str">
        <f>IF(OR($A$1="",'Post-its'!$B203=$A$1),'Post-its'!AF203,"")</f>
        <v/>
      </c>
      <c r="C934" t="str">
        <f>IF(OR($A$1="",'Post-its'!$B203=$A$1),'Post-its'!AG203,"")</f>
        <v/>
      </c>
    </row>
    <row r="935" spans="1:3">
      <c r="A935" t="str">
        <f>IF(OR($A$1="",'Post-its'!$B204=$A$1),'Post-its'!AE204,"")</f>
        <v>&lt;connection id="link-1-1197" from-id="1197" to-id="1172"/&gt;</v>
      </c>
      <c r="B935" t="str">
        <f>IF(OR($A$1="",'Post-its'!$B204=$A$1),'Post-its'!AF204,"")</f>
        <v/>
      </c>
      <c r="C935" t="str">
        <f>IF(OR($A$1="",'Post-its'!$B204=$A$1),'Post-its'!AG204,"")</f>
        <v/>
      </c>
    </row>
    <row r="936" spans="1:3">
      <c r="A936" t="str">
        <f>IF(OR($A$1="",'Post-its'!$B205=$A$1),'Post-its'!AE205,"")</f>
        <v>&lt;connection id="link-1-1198" from-id="1198" to-id="1172"/&gt;</v>
      </c>
      <c r="B936" t="str">
        <f>IF(OR($A$1="",'Post-its'!$B205=$A$1),'Post-its'!AF205,"")</f>
        <v>&lt;connection id="link-2-1198" from-id="1198" to-id="1182"/&gt;</v>
      </c>
      <c r="C936" t="str">
        <f>IF(OR($A$1="",'Post-its'!$B205=$A$1),'Post-its'!AG205,"")</f>
        <v/>
      </c>
    </row>
    <row r="937" spans="1:3">
      <c r="A937" t="str">
        <f>IF(OR($A$1="",'Post-its'!$B206=$A$1),'Post-its'!AE206,"")</f>
        <v>&lt;connection id="link-1-1199" from-id="1199" to-id="1172"/&gt;</v>
      </c>
      <c r="B937" t="str">
        <f>IF(OR($A$1="",'Post-its'!$B206=$A$1),'Post-its'!AF206,"")</f>
        <v>&lt;connection id="link-2-1199" from-id="1199" to-id="1182"/&gt;</v>
      </c>
      <c r="C937" t="str">
        <f>IF(OR($A$1="",'Post-its'!$B206=$A$1),'Post-its'!AG206,"")</f>
        <v/>
      </c>
    </row>
    <row r="938" spans="1:3">
      <c r="A938" t="str">
        <f>IF(OR($A$1="",'Post-its'!$B207=$A$1),'Post-its'!AE207,"")</f>
        <v>&lt;connection id="link-1-1200" from-id="1200" to-id="1215"/&gt;</v>
      </c>
      <c r="B938" t="str">
        <f>IF(OR($A$1="",'Post-its'!$B207=$A$1),'Post-its'!AF207,"")</f>
        <v/>
      </c>
      <c r="C938" t="str">
        <f>IF(OR($A$1="",'Post-its'!$B207=$A$1),'Post-its'!AG207,"")</f>
        <v/>
      </c>
    </row>
    <row r="939" spans="1:3">
      <c r="A939" t="str">
        <f>IF(OR($A$1="",'Post-its'!$B208=$A$1),'Post-its'!AE208,"")</f>
        <v>&lt;connection id="link-1-1201" from-id="1201" to-id="1172"/&gt;</v>
      </c>
      <c r="B939" t="str">
        <f>IF(OR($A$1="",'Post-its'!$B208=$A$1),'Post-its'!AF208,"")</f>
        <v>&lt;connection id="link-2-1201" from-id="1201" to-id="1182"/&gt;</v>
      </c>
      <c r="C939" t="str">
        <f>IF(OR($A$1="",'Post-its'!$B208=$A$1),'Post-its'!AG208,"")</f>
        <v/>
      </c>
    </row>
    <row r="940" spans="1:3">
      <c r="A940" t="str">
        <f>IF(OR($A$1="",'Post-its'!$B209=$A$1),'Post-its'!AE209,"")</f>
        <v/>
      </c>
      <c r="B940" t="str">
        <f>IF(OR($A$1="",'Post-its'!$B209=$A$1),'Post-its'!AF209,"")</f>
        <v/>
      </c>
      <c r="C940" t="str">
        <f>IF(OR($A$1="",'Post-its'!$B209=$A$1),'Post-its'!AG209,"")</f>
        <v/>
      </c>
    </row>
    <row r="941" spans="1:3">
      <c r="A941" t="str">
        <f>IF(OR($A$1="",'Post-its'!$B210=$A$1),'Post-its'!AE210,"")</f>
        <v/>
      </c>
      <c r="B941" t="str">
        <f>IF(OR($A$1="",'Post-its'!$B210=$A$1),'Post-its'!AF210,"")</f>
        <v/>
      </c>
      <c r="C941" t="str">
        <f>IF(OR($A$1="",'Post-its'!$B210=$A$1),'Post-its'!AG210,"")</f>
        <v/>
      </c>
    </row>
    <row r="942" spans="1:3">
      <c r="A942" t="str">
        <f>IF(OR($A$1="",'Post-its'!$B211=$A$1),'Post-its'!AE211,"")</f>
        <v>&lt;connection id="link-1-1204" from-id="1204" to-id="1182"/&gt;</v>
      </c>
      <c r="B942" t="str">
        <f>IF(OR($A$1="",'Post-its'!$B211=$A$1),'Post-its'!AF211,"")</f>
        <v/>
      </c>
      <c r="C942" t="str">
        <f>IF(OR($A$1="",'Post-its'!$B211=$A$1),'Post-its'!AG211,"")</f>
        <v/>
      </c>
    </row>
    <row r="943" spans="1:3">
      <c r="A943" t="str">
        <f>IF(OR($A$1="",'Post-its'!$B212=$A$1),'Post-its'!AE212,"")</f>
        <v>&lt;connection id="link-1-1205" from-id="1205" to-id="1204"/&gt;</v>
      </c>
      <c r="B943" t="str">
        <f>IF(OR($A$1="",'Post-its'!$B212=$A$1),'Post-its'!AF212,"")</f>
        <v/>
      </c>
      <c r="C943" t="str">
        <f>IF(OR($A$1="",'Post-its'!$B212=$A$1),'Post-its'!AG212,"")</f>
        <v/>
      </c>
    </row>
    <row r="944" spans="1:3">
      <c r="A944" t="str">
        <f>IF(OR($A$1="",'Post-its'!$B213=$A$1),'Post-its'!AE213,"")</f>
        <v>&lt;connection id="link-1-1206" from-id="1206" to-id="1182"/&gt;</v>
      </c>
      <c r="B944" t="str">
        <f>IF(OR($A$1="",'Post-its'!$B213=$A$1),'Post-its'!AF213,"")</f>
        <v/>
      </c>
      <c r="C944" t="str">
        <f>IF(OR($A$1="",'Post-its'!$B213=$A$1),'Post-its'!AG213,"")</f>
        <v/>
      </c>
    </row>
    <row r="945" spans="1:3">
      <c r="A945" t="str">
        <f>IF(OR($A$1="",'Post-its'!$B214=$A$1),'Post-its'!AE214,"")</f>
        <v>&lt;connection id="link-1-1207" from-id="1207" to-id="1182"/&gt;</v>
      </c>
      <c r="B945" t="str">
        <f>IF(OR($A$1="",'Post-its'!$B214=$A$1),'Post-its'!AF214,"")</f>
        <v/>
      </c>
      <c r="C945" t="str">
        <f>IF(OR($A$1="",'Post-its'!$B214=$A$1),'Post-its'!AG214,"")</f>
        <v/>
      </c>
    </row>
    <row r="946" spans="1:3">
      <c r="A946" t="str">
        <f>IF(OR($A$1="",'Post-its'!$B215=$A$1),'Post-its'!AE215,"")</f>
        <v>&lt;connection id="link-1-1208" from-id="1208" to-id="1182"/&gt;</v>
      </c>
      <c r="B946" t="str">
        <f>IF(OR($A$1="",'Post-its'!$B215=$A$1),'Post-its'!AF215,"")</f>
        <v/>
      </c>
      <c r="C946" t="str">
        <f>IF(OR($A$1="",'Post-its'!$B215=$A$1),'Post-its'!AG215,"")</f>
        <v/>
      </c>
    </row>
    <row r="947" spans="1:3">
      <c r="A947" t="str">
        <f>IF(OR($A$1="",'Post-its'!$B216=$A$1),'Post-its'!AE216,"")</f>
        <v>&lt;connection id="link-1-1209" from-id="1209" to-id="1207"/&gt;</v>
      </c>
      <c r="B947" t="str">
        <f>IF(OR($A$1="",'Post-its'!$B216=$A$1),'Post-its'!AF216,"")</f>
        <v/>
      </c>
      <c r="C947" t="str">
        <f>IF(OR($A$1="",'Post-its'!$B216=$A$1),'Post-its'!AG216,"")</f>
        <v/>
      </c>
    </row>
    <row r="948" spans="1:3">
      <c r="A948" t="str">
        <f>IF(OR($A$1="",'Post-its'!$B217=$A$1),'Post-its'!AE217,"")</f>
        <v>&lt;connection id="link-1-1210" from-id="1210" to-id="1207"/&gt;</v>
      </c>
      <c r="B948" t="str">
        <f>IF(OR($A$1="",'Post-its'!$B217=$A$1),'Post-its'!AF217,"")</f>
        <v/>
      </c>
      <c r="C948" t="str">
        <f>IF(OR($A$1="",'Post-its'!$B217=$A$1),'Post-its'!AG217,"")</f>
        <v/>
      </c>
    </row>
    <row r="949" spans="1:3">
      <c r="A949" t="str">
        <f>IF(OR($A$1="",'Post-its'!$B218=$A$1),'Post-its'!AE218,"")</f>
        <v>&lt;connection id="link-1-1211" from-id="1211" to-id="1189"/&gt;</v>
      </c>
      <c r="B949" t="str">
        <f>IF(OR($A$1="",'Post-its'!$B218=$A$1),'Post-its'!AF218,"")</f>
        <v/>
      </c>
      <c r="C949" t="str">
        <f>IF(OR($A$1="",'Post-its'!$B218=$A$1),'Post-its'!AG218,"")</f>
        <v/>
      </c>
    </row>
    <row r="950" spans="1:3">
      <c r="A950" t="str">
        <f>IF(OR($A$1="",'Post-its'!$B219=$A$1),'Post-its'!AE219,"")</f>
        <v>&lt;connection id="link-1-1212" from-id="1212" to-id="1189"/&gt;</v>
      </c>
      <c r="B950" t="str">
        <f>IF(OR($A$1="",'Post-its'!$B219=$A$1),'Post-its'!AF219,"")</f>
        <v/>
      </c>
      <c r="C950" t="str">
        <f>IF(OR($A$1="",'Post-its'!$B219=$A$1),'Post-its'!AG219,"")</f>
        <v/>
      </c>
    </row>
    <row r="951" spans="1:3">
      <c r="A951" t="str">
        <f>IF(OR($A$1="",'Post-its'!$B220=$A$1),'Post-its'!AE220,"")</f>
        <v>&lt;connection id="link-1-1213" from-id="1213" to-id="1189"/&gt;</v>
      </c>
      <c r="B951" t="str">
        <f>IF(OR($A$1="",'Post-its'!$B220=$A$1),'Post-its'!AF220,"")</f>
        <v/>
      </c>
      <c r="C951" t="str">
        <f>IF(OR($A$1="",'Post-its'!$B220=$A$1),'Post-its'!AG220,"")</f>
        <v/>
      </c>
    </row>
    <row r="952" spans="1:3">
      <c r="A952" t="str">
        <f>IF(OR($A$1="",'Post-its'!$B221=$A$1),'Post-its'!AE221,"")</f>
        <v>&lt;connection id="link-1-1214" from-id="1214" to-id="1212"/&gt;</v>
      </c>
      <c r="B952" t="str">
        <f>IF(OR($A$1="",'Post-its'!$B221=$A$1),'Post-its'!AF221,"")</f>
        <v/>
      </c>
      <c r="C952" t="str">
        <f>IF(OR($A$1="",'Post-its'!$B221=$A$1),'Post-its'!AG221,"")</f>
        <v/>
      </c>
    </row>
    <row r="953" spans="1:3">
      <c r="A953" t="str">
        <f>IF(OR($A$1="",'Post-its'!$B222=$A$1),'Post-its'!AE222,"")</f>
        <v>&lt;connection id="link-1-1215" from-id="1215" to-id="1172"/&gt;</v>
      </c>
      <c r="B953" t="str">
        <f>IF(OR($A$1="",'Post-its'!$B222=$A$1),'Post-its'!AF222,"")</f>
        <v>&lt;connection id="link-2-1215" from-id="1215" to-id="1182"/&gt;</v>
      </c>
      <c r="C953" t="str">
        <f>IF(OR($A$1="",'Post-its'!$B222=$A$1),'Post-its'!AG222,"")</f>
        <v/>
      </c>
    </row>
    <row r="954" spans="1:3">
      <c r="A954" t="str">
        <f>IF(OR($A$1="",'Post-its'!$B223=$A$1),'Post-its'!AE223,"")</f>
        <v>&lt;connection id="link-1-1216" from-id="1216" to-id="1172"/&gt;</v>
      </c>
      <c r="B954" t="str">
        <f>IF(OR($A$1="",'Post-its'!$B223=$A$1),'Post-its'!AF223,"")</f>
        <v/>
      </c>
      <c r="C954" t="str">
        <f>IF(OR($A$1="",'Post-its'!$B223=$A$1),'Post-its'!AG223,"")</f>
        <v/>
      </c>
    </row>
    <row r="955" spans="1:3">
      <c r="A955" t="str">
        <f>IF(OR($A$1="",'Post-its'!$B224=$A$1),'Post-its'!AE224,"")</f>
        <v>&lt;connection id="link-1-1217" from-id="1217" to-id="1206"/&gt;</v>
      </c>
      <c r="B955" t="str">
        <f>IF(OR($A$1="",'Post-its'!$B224=$A$1),'Post-its'!AF224,"")</f>
        <v/>
      </c>
      <c r="C955" t="str">
        <f>IF(OR($A$1="",'Post-its'!$B224=$A$1),'Post-its'!AG224,"")</f>
        <v/>
      </c>
    </row>
    <row r="956" spans="1:3">
      <c r="A956" t="str">
        <f>IF(OR($A$1="",'Post-its'!$B225=$A$1),'Post-its'!AE225,"")</f>
        <v>&lt;connection id="link-1-1218" from-id="1218" to-id="1206"/&gt;</v>
      </c>
      <c r="B956" t="str">
        <f>IF(OR($A$1="",'Post-its'!$B225=$A$1),'Post-its'!AF225,"")</f>
        <v/>
      </c>
      <c r="C956" t="str">
        <f>IF(OR($A$1="",'Post-its'!$B225=$A$1),'Post-its'!AG225,"")</f>
        <v/>
      </c>
    </row>
    <row r="957" spans="1:3">
      <c r="A957" t="str">
        <f>IF(OR($A$1="",'Post-its'!$B226=$A$1),'Post-its'!AE226,"")</f>
        <v>&lt;connection id="link-1-1219" from-id="1219" to-id="1211"/&gt;</v>
      </c>
      <c r="B957" t="str">
        <f>IF(OR($A$1="",'Post-its'!$B226=$A$1),'Post-its'!AF226,"")</f>
        <v/>
      </c>
      <c r="C957" t="str">
        <f>IF(OR($A$1="",'Post-its'!$B226=$A$1),'Post-its'!AG226,"")</f>
        <v/>
      </c>
    </row>
    <row r="958" spans="1:3">
      <c r="A958" t="str">
        <f>IF(OR($A$1="",'Post-its'!$B227=$A$1),'Post-its'!AE227,"")</f>
        <v>&lt;connection id="link-1-1220" from-id="1220" to-id="1211"/&gt;</v>
      </c>
      <c r="B958" t="str">
        <f>IF(OR($A$1="",'Post-its'!$B227=$A$1),'Post-its'!AF227,"")</f>
        <v/>
      </c>
      <c r="C958" t="str">
        <f>IF(OR($A$1="",'Post-its'!$B227=$A$1),'Post-its'!AG227,"")</f>
        <v/>
      </c>
    </row>
    <row r="959" spans="1:3">
      <c r="A959" t="str">
        <f>IF(OR($A$1="",'Post-its'!$B228=$A$1),'Post-its'!AE228,"")</f>
        <v>&lt;connection id="link-1-1221" from-id="1221" to-id="1211"/&gt;</v>
      </c>
      <c r="B959" t="str">
        <f>IF(OR($A$1="",'Post-its'!$B228=$A$1),'Post-its'!AF228,"")</f>
        <v/>
      </c>
      <c r="C959" t="str">
        <f>IF(OR($A$1="",'Post-its'!$B228=$A$1),'Post-its'!AG228,"")</f>
        <v/>
      </c>
    </row>
    <row r="960" spans="1:3">
      <c r="A960" t="str">
        <f>IF(OR($A$1="",'Post-its'!$B229=$A$1),'Post-its'!AE229,"")</f>
        <v>&lt;connection id="link-1-1222" from-id="1222" to-id="1211"/&gt;</v>
      </c>
      <c r="B960" t="str">
        <f>IF(OR($A$1="",'Post-its'!$B229=$A$1),'Post-its'!AF229,"")</f>
        <v/>
      </c>
      <c r="C960" t="str">
        <f>IF(OR($A$1="",'Post-its'!$B229=$A$1),'Post-its'!AG229,"")</f>
        <v/>
      </c>
    </row>
    <row r="961" spans="1:3">
      <c r="A961" t="str">
        <f>IF(OR($A$1="",'Post-its'!$B230=$A$1),'Post-its'!AE230,"")</f>
        <v>&lt;connection id="link-1-1223" from-id="1223" to-id="1211"/&gt;</v>
      </c>
      <c r="B961" t="str">
        <f>IF(OR($A$1="",'Post-its'!$B230=$A$1),'Post-its'!AF230,"")</f>
        <v/>
      </c>
      <c r="C961" t="str">
        <f>IF(OR($A$1="",'Post-its'!$B230=$A$1),'Post-its'!AG230,"")</f>
        <v/>
      </c>
    </row>
    <row r="962" spans="1:3">
      <c r="A962" t="str">
        <f>IF(OR($A$1="",'Post-its'!$B231=$A$1),'Post-its'!AE231,"")</f>
        <v>&lt;connection id="link-1-1224" from-id="1224" to-id="1206"/&gt;</v>
      </c>
      <c r="B962" t="str">
        <f>IF(OR($A$1="",'Post-its'!$B231=$A$1),'Post-its'!AF231,"")</f>
        <v/>
      </c>
      <c r="C962" t="str">
        <f>IF(OR($A$1="",'Post-its'!$B231=$A$1),'Post-its'!AG231,"")</f>
        <v/>
      </c>
    </row>
    <row r="963" spans="1:3">
      <c r="A963" t="str">
        <f>IF(OR($A$1="",'Post-its'!$B232=$A$1),'Post-its'!AE232,"")</f>
        <v>&lt;connection id="link-1-1225" from-id="1225" to-id="1203"/&gt;</v>
      </c>
      <c r="B963" t="str">
        <f>IF(OR($A$1="",'Post-its'!$B232=$A$1),'Post-its'!AF232,"")</f>
        <v>&lt;connection id="link-2-1225" from-id="1225" to-id="1204"/&gt;</v>
      </c>
      <c r="C963" t="str">
        <f>IF(OR($A$1="",'Post-its'!$B232=$A$1),'Post-its'!AG232,"")</f>
        <v/>
      </c>
    </row>
    <row r="964" spans="1:3">
      <c r="A964" t="str">
        <f>IF(OR($A$1="",'Post-its'!$B233=$A$1),'Post-its'!AE233,"")</f>
        <v>&lt;connection id="link-1-1226" from-id="1226" to-id="1225"/&gt;</v>
      </c>
      <c r="B964" t="str">
        <f>IF(OR($A$1="",'Post-its'!$B233=$A$1),'Post-its'!AF233,"")</f>
        <v/>
      </c>
      <c r="C964" t="str">
        <f>IF(OR($A$1="",'Post-its'!$B233=$A$1),'Post-its'!AG233,"")</f>
        <v/>
      </c>
    </row>
    <row r="965" spans="1:3">
      <c r="A965" t="str">
        <f>IF(OR($A$1="",'Post-its'!$B234=$A$1),'Post-its'!AE234,"")</f>
        <v>&lt;connection id="link-1-1227" from-id="1227" to-id="1203"/&gt;</v>
      </c>
      <c r="B965" t="str">
        <f>IF(OR($A$1="",'Post-its'!$B234=$A$1),'Post-its'!AF234,"")</f>
        <v>&lt;connection id="link-2-1227" from-id="1227" to-id="1204"/&gt;</v>
      </c>
      <c r="C965" t="str">
        <f>IF(OR($A$1="",'Post-its'!$B234=$A$1),'Post-its'!AG234,"")</f>
        <v>&lt;connection id="link-3-1227" from-id="1227" to-id="1211"/&gt;</v>
      </c>
    </row>
    <row r="966" spans="1:3">
      <c r="A966" t="str">
        <f>IF(OR($A$1="",'Post-its'!$B235=$A$1),'Post-its'!AE235,"")</f>
        <v>&lt;connection id="link-1-1228" from-id="1228" to-id="1227"/&gt;</v>
      </c>
      <c r="B966" t="str">
        <f>IF(OR($A$1="",'Post-its'!$B235=$A$1),'Post-its'!AF235,"")</f>
        <v/>
      </c>
      <c r="C966" t="str">
        <f>IF(OR($A$1="",'Post-its'!$B235=$A$1),'Post-its'!AG235,"")</f>
        <v/>
      </c>
    </row>
    <row r="967" spans="1:3">
      <c r="A967" t="str">
        <f>IF(OR($A$1="",'Post-its'!$B236=$A$1),'Post-its'!AE236,"")</f>
        <v>&lt;connection id="link-1-1229" from-id="1229" to-id="1216"/&gt;</v>
      </c>
      <c r="B967" t="str">
        <f>IF(OR($A$1="",'Post-its'!$B236=$A$1),'Post-its'!AF236,"")</f>
        <v/>
      </c>
      <c r="C967" t="str">
        <f>IF(OR($A$1="",'Post-its'!$B236=$A$1),'Post-its'!AG236,"")</f>
        <v/>
      </c>
    </row>
    <row r="968" spans="1:3">
      <c r="A968" t="str">
        <f>IF(OR($A$1="",'Post-its'!$B237=$A$1),'Post-its'!AE237,"")</f>
        <v>&lt;connection id="link-1-1230" from-id="1230" to-id="1229"/&gt;</v>
      </c>
      <c r="B968" t="str">
        <f>IF(OR($A$1="",'Post-its'!$B237=$A$1),'Post-its'!AF237,"")</f>
        <v/>
      </c>
      <c r="C968" t="str">
        <f>IF(OR($A$1="",'Post-its'!$B237=$A$1),'Post-its'!AG237,"")</f>
        <v/>
      </c>
    </row>
    <row r="969" spans="1:3">
      <c r="A969" t="str">
        <f>IF(OR($A$1="",'Post-its'!$B238=$A$1),'Post-its'!AE238,"")</f>
        <v>&lt;connection id="link-1-1231" from-id="1231" to-id="1229"/&gt;</v>
      </c>
      <c r="B969" t="str">
        <f>IF(OR($A$1="",'Post-its'!$B238=$A$1),'Post-its'!AF238,"")</f>
        <v/>
      </c>
      <c r="C969" t="str">
        <f>IF(OR($A$1="",'Post-its'!$B238=$A$1),'Post-its'!AG238,"")</f>
        <v/>
      </c>
    </row>
    <row r="970" spans="1:3">
      <c r="A970" t="str">
        <f>IF(OR($A$1="",'Post-its'!$B239=$A$1),'Post-its'!AE239,"")</f>
        <v>&lt;connection id="link-1-1232" from-id="1232" to-id="1229"/&gt;</v>
      </c>
      <c r="B970" t="str">
        <f>IF(OR($A$1="",'Post-its'!$B239=$A$1),'Post-its'!AF239,"")</f>
        <v/>
      </c>
      <c r="C970" t="str">
        <f>IF(OR($A$1="",'Post-its'!$B239=$A$1),'Post-its'!AG239,"")</f>
        <v/>
      </c>
    </row>
    <row r="971" spans="1:3">
      <c r="A971" t="str">
        <f>IF(OR($A$1="",'Post-its'!$B240=$A$1),'Post-its'!AE240,"")</f>
        <v>&lt;connection id="link-1-1233" from-id="1233" to-id="1215"/&gt;</v>
      </c>
      <c r="B971" t="str">
        <f>IF(OR($A$1="",'Post-its'!$B240=$A$1),'Post-its'!AF240,"")</f>
        <v/>
      </c>
      <c r="C971" t="str">
        <f>IF(OR($A$1="",'Post-its'!$B240=$A$1),'Post-its'!AG240,"")</f>
        <v/>
      </c>
    </row>
    <row r="972" spans="1:3">
      <c r="A972" t="str">
        <f>IF(OR($A$1="",'Post-its'!$B241=$A$1),'Post-its'!AE241,"")</f>
        <v>&lt;connection id="link-1-1234" from-id="1234" to-id="1215"/&gt;</v>
      </c>
      <c r="B972" t="str">
        <f>IF(OR($A$1="",'Post-its'!$B241=$A$1),'Post-its'!AF241,"")</f>
        <v/>
      </c>
      <c r="C972" t="str">
        <f>IF(OR($A$1="",'Post-its'!$B241=$A$1),'Post-its'!AG241,"")</f>
        <v/>
      </c>
    </row>
    <row r="973" spans="1:3">
      <c r="A973" t="str">
        <f>IF(OR($A$1="",'Post-its'!$B242=$A$1),'Post-its'!AE242,"")</f>
        <v/>
      </c>
      <c r="B973" t="str">
        <f>IF(OR($A$1="",'Post-its'!$B242=$A$1),'Post-its'!AF242,"")</f>
        <v/>
      </c>
      <c r="C973" t="str">
        <f>IF(OR($A$1="",'Post-its'!$B242=$A$1),'Post-its'!AG242,"")</f>
        <v/>
      </c>
    </row>
    <row r="974" spans="1:3">
      <c r="A974" t="str">
        <f>IF(OR($A$1="",'Post-its'!$B243=$A$1),'Post-its'!AE243,"")</f>
        <v>&lt;connection id="link-1-1236" from-id="1236" to-id="1235"/&gt;</v>
      </c>
      <c r="B974" t="str">
        <f>IF(OR($A$1="",'Post-its'!$B243=$A$1),'Post-its'!AF243,"")</f>
        <v/>
      </c>
      <c r="C974" t="str">
        <f>IF(OR($A$1="",'Post-its'!$B243=$A$1),'Post-its'!AG243,"")</f>
        <v/>
      </c>
    </row>
    <row r="975" spans="1:3">
      <c r="A975" t="str">
        <f>IF(OR($A$1="",'Post-its'!$B244=$A$1),'Post-its'!AE244,"")</f>
        <v/>
      </c>
      <c r="B975" t="str">
        <f>IF(OR($A$1="",'Post-its'!$B244=$A$1),'Post-its'!AF244,"")</f>
        <v/>
      </c>
      <c r="C975" t="str">
        <f>IF(OR($A$1="",'Post-its'!$B244=$A$1),'Post-its'!AG244,"")</f>
        <v/>
      </c>
    </row>
    <row r="976" spans="1:3">
      <c r="A976" t="str">
        <f>IF(OR($A$1="",'Post-its'!$B245=$A$1),'Post-its'!AE245,"")</f>
        <v/>
      </c>
      <c r="B976" t="str">
        <f>IF(OR($A$1="",'Post-its'!$B245=$A$1),'Post-its'!AF245,"")</f>
        <v/>
      </c>
      <c r="C976" t="str">
        <f>IF(OR($A$1="",'Post-its'!$B245=$A$1),'Post-its'!AG245,"")</f>
        <v/>
      </c>
    </row>
    <row r="977" spans="1:3">
      <c r="A977" t="str">
        <f>IF(OR($A$1="",'Post-its'!$B246=$A$1),'Post-its'!AE246,"")</f>
        <v/>
      </c>
      <c r="B977" t="str">
        <f>IF(OR($A$1="",'Post-its'!$B246=$A$1),'Post-its'!AF246,"")</f>
        <v/>
      </c>
      <c r="C977" t="str">
        <f>IF(OR($A$1="",'Post-its'!$B246=$A$1),'Post-its'!AG246,"")</f>
        <v/>
      </c>
    </row>
    <row r="978" spans="1:3">
      <c r="A978" t="str">
        <f>IF(OR($A$1="",'Post-its'!$B247=$A$1),'Post-its'!AE247,"")</f>
        <v>&lt;connection id="link-1-1240" from-id="1240" to-id="1238"/&gt;</v>
      </c>
      <c r="B978" t="str">
        <f>IF(OR($A$1="",'Post-its'!$B247=$A$1),'Post-its'!AF247,"")</f>
        <v/>
      </c>
      <c r="C978" t="str">
        <f>IF(OR($A$1="",'Post-its'!$B247=$A$1),'Post-its'!AG247,"")</f>
        <v/>
      </c>
    </row>
    <row r="979" spans="1:3">
      <c r="A979" t="str">
        <f>IF(OR($A$1="",'Post-its'!$B248=$A$1),'Post-its'!AE248,"")</f>
        <v>&lt;connection id="link-1-1241" from-id="1241" to-id="1238"/&gt;</v>
      </c>
      <c r="B979" t="str">
        <f>IF(OR($A$1="",'Post-its'!$B248=$A$1),'Post-its'!AF248,"")</f>
        <v/>
      </c>
      <c r="C979" t="str">
        <f>IF(OR($A$1="",'Post-its'!$B248=$A$1),'Post-its'!AG248,"")</f>
        <v/>
      </c>
    </row>
    <row r="980" spans="1:3">
      <c r="A980" t="str">
        <f>IF(OR($A$1="",'Post-its'!$B249=$A$1),'Post-its'!AE249,"")</f>
        <v>&lt;connection id="link-1-1242" from-id="1242" to-id="1238"/&gt;</v>
      </c>
      <c r="B980" t="str">
        <f>IF(OR($A$1="",'Post-its'!$B249=$A$1),'Post-its'!AF249,"")</f>
        <v/>
      </c>
      <c r="C980" t="str">
        <f>IF(OR($A$1="",'Post-its'!$B249=$A$1),'Post-its'!AG249,"")</f>
        <v/>
      </c>
    </row>
    <row r="981" spans="1:3">
      <c r="A981" t="str">
        <f>IF(OR($A$1="",'Post-its'!$B250=$A$1),'Post-its'!AE250,"")</f>
        <v>&lt;connection id="link-1-1243" from-id="1243" to-id="1239"/&gt;</v>
      </c>
      <c r="B981" t="str">
        <f>IF(OR($A$1="",'Post-its'!$B250=$A$1),'Post-its'!AF250,"")</f>
        <v/>
      </c>
      <c r="C981" t="str">
        <f>IF(OR($A$1="",'Post-its'!$B250=$A$1),'Post-its'!AG250,"")</f>
        <v/>
      </c>
    </row>
    <row r="982" spans="1:3">
      <c r="A982" t="str">
        <f>IF(OR($A$1="",'Post-its'!$B251=$A$1),'Post-its'!AE251,"")</f>
        <v>&lt;connection id="link-1-1244" from-id="1244" to-id="1239"/&gt;</v>
      </c>
      <c r="B982" t="str">
        <f>IF(OR($A$1="",'Post-its'!$B251=$A$1),'Post-its'!AF251,"")</f>
        <v/>
      </c>
      <c r="C982" t="str">
        <f>IF(OR($A$1="",'Post-its'!$B251=$A$1),'Post-its'!AG251,"")</f>
        <v/>
      </c>
    </row>
    <row r="983" spans="1:3">
      <c r="A983" t="str">
        <f>IF(OR($A$1="",'Post-its'!$B252=$A$1),'Post-its'!AE252,"")</f>
        <v/>
      </c>
      <c r="B983" t="str">
        <f>IF(OR($A$1="",'Post-its'!$B252=$A$1),'Post-its'!AF252,"")</f>
        <v/>
      </c>
      <c r="C983" t="str">
        <f>IF(OR($A$1="",'Post-its'!$B252=$A$1),'Post-its'!AG252,"")</f>
        <v/>
      </c>
    </row>
    <row r="984" spans="1:3">
      <c r="A984" t="str">
        <f>IF(OR($A$1="",'Post-its'!$B253=$A$1),'Post-its'!AE253,"")</f>
        <v>&lt;connection id="link-1-1246" from-id="1246" to-id="1245"/&gt;</v>
      </c>
      <c r="B984" t="str">
        <f>IF(OR($A$1="",'Post-its'!$B253=$A$1),'Post-its'!AF253,"")</f>
        <v/>
      </c>
      <c r="C984" t="str">
        <f>IF(OR($A$1="",'Post-its'!$B253=$A$1),'Post-its'!AG253,"")</f>
        <v/>
      </c>
    </row>
    <row r="985" spans="1:3">
      <c r="A985" t="str">
        <f>IF(OR($A$1="",'Post-its'!$B254=$A$1),'Post-its'!AE254,"")</f>
        <v>&lt;connection id="link-1-1247" from-id="1247" to-id="1245"/&gt;</v>
      </c>
      <c r="B985" t="str">
        <f>IF(OR($A$1="",'Post-its'!$B254=$A$1),'Post-its'!AF254,"")</f>
        <v/>
      </c>
      <c r="C985" t="str">
        <f>IF(OR($A$1="",'Post-its'!$B254=$A$1),'Post-its'!AG254,"")</f>
        <v/>
      </c>
    </row>
    <row r="986" spans="1:3">
      <c r="A986" t="str">
        <f>IF(OR($A$1="",'Post-its'!$B255=$A$1),'Post-its'!AE255,"")</f>
        <v>&lt;connection id="link-1-1248" from-id="1248" to-id="1245"/&gt;</v>
      </c>
      <c r="B986" t="str">
        <f>IF(OR($A$1="",'Post-its'!$B255=$A$1),'Post-its'!AF255,"")</f>
        <v/>
      </c>
      <c r="C986" t="str">
        <f>IF(OR($A$1="",'Post-its'!$B255=$A$1),'Post-its'!AG255,"")</f>
        <v/>
      </c>
    </row>
    <row r="987" spans="1:3">
      <c r="A987" t="str">
        <f>IF(OR($A$1="",'Post-its'!$B256=$A$1),'Post-its'!AE256,"")</f>
        <v>&lt;connection id="link-1-1249" from-id="1249" to-id="1245"/&gt;</v>
      </c>
      <c r="B987" t="str">
        <f>IF(OR($A$1="",'Post-its'!$B256=$A$1),'Post-its'!AF256,"")</f>
        <v/>
      </c>
      <c r="C987" t="str">
        <f>IF(OR($A$1="",'Post-its'!$B256=$A$1),'Post-its'!AG256,"")</f>
        <v/>
      </c>
    </row>
    <row r="988" spans="1:3">
      <c r="A988" t="str">
        <f>IF(OR($A$1="",'Post-its'!$B257=$A$1),'Post-its'!AE257,"")</f>
        <v/>
      </c>
      <c r="B988" t="str">
        <f>IF(OR($A$1="",'Post-its'!$B257=$A$1),'Post-its'!AF257,"")</f>
        <v/>
      </c>
      <c r="C988" t="str">
        <f>IF(OR($A$1="",'Post-its'!$B257=$A$1),'Post-its'!AG257,"")</f>
        <v/>
      </c>
    </row>
    <row r="989" spans="1:3">
      <c r="A989" t="str">
        <f>IF(OR($A$1="",'Post-its'!$B258=$A$1),'Post-its'!AE258,"")</f>
        <v>&lt;connection id="link-1-1251" from-id="1251" to-id="1250"/&gt;</v>
      </c>
      <c r="B989" t="str">
        <f>IF(OR($A$1="",'Post-its'!$B258=$A$1),'Post-its'!AF258,"")</f>
        <v/>
      </c>
      <c r="C989" t="str">
        <f>IF(OR($A$1="",'Post-its'!$B258=$A$1),'Post-its'!AG258,"")</f>
        <v/>
      </c>
    </row>
    <row r="990" spans="1:3">
      <c r="A990" t="str">
        <f>IF(OR($A$1="",'Post-its'!$B259=$A$1),'Post-its'!AE259,"")</f>
        <v>&lt;connection id="link-1-1252" from-id="1252" to-id="1250"/&gt;</v>
      </c>
      <c r="B990" t="str">
        <f>IF(OR($A$1="",'Post-its'!$B259=$A$1),'Post-its'!AF259,"")</f>
        <v/>
      </c>
      <c r="C990" t="str">
        <f>IF(OR($A$1="",'Post-its'!$B259=$A$1),'Post-its'!AG259,"")</f>
        <v/>
      </c>
    </row>
    <row r="991" spans="1:3">
      <c r="A991" t="str">
        <f>IF(OR($A$1="",'Post-its'!$B260=$A$1),'Post-its'!AE260,"")</f>
        <v>&lt;connection id="link-1-1253" from-id="1253" to-id="1250"/&gt;</v>
      </c>
      <c r="B991" t="str">
        <f>IF(OR($A$1="",'Post-its'!$B260=$A$1),'Post-its'!AF260,"")</f>
        <v/>
      </c>
      <c r="C991" t="str">
        <f>IF(OR($A$1="",'Post-its'!$B260=$A$1),'Post-its'!AG260,"")</f>
        <v/>
      </c>
    </row>
    <row r="992" spans="1:3">
      <c r="A992" t="str">
        <f>IF(OR($A$1="",'Post-its'!$B261=$A$1),'Post-its'!AE261,"")</f>
        <v/>
      </c>
      <c r="B992" t="str">
        <f>IF(OR($A$1="",'Post-its'!$B261=$A$1),'Post-its'!AF261,"")</f>
        <v/>
      </c>
      <c r="C992" t="str">
        <f>IF(OR($A$1="",'Post-its'!$B261=$A$1),'Post-its'!AG261,"")</f>
        <v/>
      </c>
    </row>
    <row r="993" spans="1:3">
      <c r="A993" t="str">
        <f>IF(OR($A$1="",'Post-its'!$B262=$A$1),'Post-its'!AE262,"")</f>
        <v>&lt;connection id="link-1-1255" from-id="1255" to-id="1254"/&gt;</v>
      </c>
      <c r="B993" t="str">
        <f>IF(OR($A$1="",'Post-its'!$B262=$A$1),'Post-its'!AF262,"")</f>
        <v/>
      </c>
      <c r="C993" t="str">
        <f>IF(OR($A$1="",'Post-its'!$B262=$A$1),'Post-its'!AG262,"")</f>
        <v/>
      </c>
    </row>
    <row r="994" spans="1:3">
      <c r="A994" t="str">
        <f>IF(OR($A$1="",'Post-its'!$B263=$A$1),'Post-its'!AE263,"")</f>
        <v/>
      </c>
      <c r="B994" t="str">
        <f>IF(OR($A$1="",'Post-its'!$B263=$A$1),'Post-its'!AF263,"")</f>
        <v/>
      </c>
      <c r="C994" t="str">
        <f>IF(OR($A$1="",'Post-its'!$B263=$A$1),'Post-its'!AG263,"")</f>
        <v/>
      </c>
    </row>
    <row r="995" spans="1:3">
      <c r="A995" t="str">
        <f>IF(OR($A$1="",'Post-its'!$B264=$A$1),'Post-its'!AE264,"")</f>
        <v>&lt;connection id="link-1-1257" from-id="1257" to-id="1256"/&gt;</v>
      </c>
      <c r="B995" t="str">
        <f>IF(OR($A$1="",'Post-its'!$B264=$A$1),'Post-its'!AF264,"")</f>
        <v/>
      </c>
      <c r="C995" t="str">
        <f>IF(OR($A$1="",'Post-its'!$B264=$A$1),'Post-its'!AG264,"")</f>
        <v/>
      </c>
    </row>
    <row r="996" spans="1:3">
      <c r="A996" t="str">
        <f>IF(OR($A$1="",'Post-its'!$B265=$A$1),'Post-its'!AE265,"")</f>
        <v/>
      </c>
      <c r="B996" t="str">
        <f>IF(OR($A$1="",'Post-its'!$B265=$A$1),'Post-its'!AF265,"")</f>
        <v/>
      </c>
      <c r="C996" t="str">
        <f>IF(OR($A$1="",'Post-its'!$B265=$A$1),'Post-its'!AG265,"")</f>
        <v/>
      </c>
    </row>
    <row r="997" spans="1:3">
      <c r="A997" t="str">
        <f>IF(OR($A$1="",'Post-its'!$B266=$A$1),'Post-its'!AE266,"")</f>
        <v>&lt;connection id="link-1-1259" from-id="1259" to-id="1258"/&gt;</v>
      </c>
      <c r="B997" t="str">
        <f>IF(OR($A$1="",'Post-its'!$B266=$A$1),'Post-its'!AF266,"")</f>
        <v/>
      </c>
      <c r="C997" t="str">
        <f>IF(OR($A$1="",'Post-its'!$B266=$A$1),'Post-its'!AG266,"")</f>
        <v/>
      </c>
    </row>
    <row r="998" spans="1:3">
      <c r="A998" t="str">
        <f>IF(OR($A$1="",'Post-its'!$B267=$A$1),'Post-its'!AE267,"")</f>
        <v/>
      </c>
      <c r="B998" t="str">
        <f>IF(OR($A$1="",'Post-its'!$B267=$A$1),'Post-its'!AF267,"")</f>
        <v/>
      </c>
      <c r="C998" t="str">
        <f>IF(OR($A$1="",'Post-its'!$B267=$A$1),'Post-its'!AG267,"")</f>
        <v/>
      </c>
    </row>
    <row r="999" spans="1:3">
      <c r="A999" t="str">
        <f>IF(OR($A$1="",'Post-its'!$B268=$A$1),'Post-its'!AE268,"")</f>
        <v>&lt;connection id="link-1-1261" from-id="1261" to-id="1260"/&gt;</v>
      </c>
      <c r="B999" t="str">
        <f>IF(OR($A$1="",'Post-its'!$B268=$A$1),'Post-its'!AF268,"")</f>
        <v/>
      </c>
      <c r="C999" t="str">
        <f>IF(OR($A$1="",'Post-its'!$B268=$A$1),'Post-its'!AG268,"")</f>
        <v/>
      </c>
    </row>
    <row r="1000" spans="1:3">
      <c r="A1000" t="str">
        <f>IF(OR($A$1="",'Post-its'!$B269=$A$1),'Post-its'!AE269,"")</f>
        <v>&lt;connection id="link-1-1262" from-id="1262" to-id="1260"/&gt;</v>
      </c>
      <c r="B1000" t="str">
        <f>IF(OR($A$1="",'Post-its'!$B269=$A$1),'Post-its'!AF269,"")</f>
        <v/>
      </c>
      <c r="C1000" t="str">
        <f>IF(OR($A$1="",'Post-its'!$B269=$A$1),'Post-its'!AG269,"")</f>
        <v/>
      </c>
    </row>
    <row r="1001" spans="1:3">
      <c r="A1001" t="str">
        <f>IF(OR($A$1="",'Post-its'!$B270=$A$1),'Post-its'!AE270,"")</f>
        <v/>
      </c>
      <c r="B1001" t="str">
        <f>IF(OR($A$1="",'Post-its'!$B270=$A$1),'Post-its'!AF270,"")</f>
        <v/>
      </c>
      <c r="C1001" t="str">
        <f>IF(OR($A$1="",'Post-its'!$B270=$A$1),'Post-its'!AG270,"")</f>
        <v/>
      </c>
    </row>
    <row r="1002" spans="1:3">
      <c r="A1002" t="str">
        <f>IF(OR($A$1="",'Post-its'!$B271=$A$1),'Post-its'!AE271,"")</f>
        <v>&lt;connection id="link-1-1264" from-id="1264" to-id="1263"/&gt;</v>
      </c>
      <c r="B1002" t="str">
        <f>IF(OR($A$1="",'Post-its'!$B271=$A$1),'Post-its'!AF271,"")</f>
        <v/>
      </c>
      <c r="C1002" t="str">
        <f>IF(OR($A$1="",'Post-its'!$B271=$A$1),'Post-its'!AG271,"")</f>
        <v/>
      </c>
    </row>
    <row r="1003" spans="1:3">
      <c r="A1003" t="str">
        <f>IF(OR($A$1="",'Post-its'!$B272=$A$1),'Post-its'!AE272,"")</f>
        <v>&lt;connection id="link-1-1265" from-id="1265" to-id="1263"/&gt;</v>
      </c>
      <c r="B1003" t="str">
        <f>IF(OR($A$1="",'Post-its'!$B272=$A$1),'Post-its'!AF272,"")</f>
        <v/>
      </c>
      <c r="C1003" t="str">
        <f>IF(OR($A$1="",'Post-its'!$B272=$A$1),'Post-its'!AG272,"")</f>
        <v/>
      </c>
    </row>
    <row r="1004" spans="1:3">
      <c r="A1004" t="str">
        <f>IF(OR($A$1="",'Post-its'!$B273=$A$1),'Post-its'!AE273,"")</f>
        <v/>
      </c>
      <c r="B1004" t="str">
        <f>IF(OR($A$1="",'Post-its'!$B273=$A$1),'Post-its'!AF273,"")</f>
        <v/>
      </c>
      <c r="C1004" t="str">
        <f>IF(OR($A$1="",'Post-its'!$B273=$A$1),'Post-its'!AG273,"")</f>
        <v/>
      </c>
    </row>
    <row r="1005" spans="1:3">
      <c r="A1005" t="str">
        <f>IF(OR($A$1="",'Post-its'!$B274=$A$1),'Post-its'!AE274,"")</f>
        <v>&lt;connection id="link-1-1267" from-id="1267" to-id="1266"/&gt;</v>
      </c>
      <c r="B1005" t="str">
        <f>IF(OR($A$1="",'Post-its'!$B274=$A$1),'Post-its'!AF274,"")</f>
        <v/>
      </c>
      <c r="C1005" t="str">
        <f>IF(OR($A$1="",'Post-its'!$B274=$A$1),'Post-its'!AG274,"")</f>
        <v/>
      </c>
    </row>
    <row r="1006" spans="1:3">
      <c r="A1006" t="str">
        <f>IF(OR($A$1="",'Post-its'!$B275=$A$1),'Post-its'!AE275,"")</f>
        <v>&lt;connection id="link-1-1268" from-id="1268" to-id="1266"/&gt;</v>
      </c>
      <c r="B1006" t="str">
        <f>IF(OR($A$1="",'Post-its'!$B275=$A$1),'Post-its'!AF275,"")</f>
        <v/>
      </c>
      <c r="C1006" t="str">
        <f>IF(OR($A$1="",'Post-its'!$B275=$A$1),'Post-its'!AG275,"")</f>
        <v/>
      </c>
    </row>
    <row r="1007" spans="1:3">
      <c r="A1007" t="str">
        <f>IF(OR($A$1="",'Post-its'!$B276=$A$1),'Post-its'!AE276,"")</f>
        <v>&lt;connection id="link-1-1269" from-id="1269" to-id="1266"/&gt;</v>
      </c>
      <c r="B1007" t="str">
        <f>IF(OR($A$1="",'Post-its'!$B276=$A$1),'Post-its'!AF276,"")</f>
        <v/>
      </c>
      <c r="C1007" t="str">
        <f>IF(OR($A$1="",'Post-its'!$B276=$A$1),'Post-its'!AG276,"")</f>
        <v/>
      </c>
    </row>
    <row r="1008" spans="1:3">
      <c r="A1008" t="str">
        <f>IF(OR($A$1="",'Post-its'!$B277=$A$1),'Post-its'!AE277,"")</f>
        <v/>
      </c>
      <c r="B1008" t="str">
        <f>IF(OR($A$1="",'Post-its'!$B277=$A$1),'Post-its'!AF277,"")</f>
        <v/>
      </c>
      <c r="C1008" t="str">
        <f>IF(OR($A$1="",'Post-its'!$B277=$A$1),'Post-its'!AG277,"")</f>
        <v/>
      </c>
    </row>
    <row r="1009" spans="1:3">
      <c r="A1009" t="str">
        <f>IF(OR($A$1="",'Post-its'!$B278=$A$1),'Post-its'!AE278,"")</f>
        <v>&lt;connection id="link-1-1271" from-id="1271" to-id="1270"/&gt;</v>
      </c>
      <c r="B1009" t="str">
        <f>IF(OR($A$1="",'Post-its'!$B278=$A$1),'Post-its'!AF278,"")</f>
        <v/>
      </c>
      <c r="C1009" t="str">
        <f>IF(OR($A$1="",'Post-its'!$B278=$A$1),'Post-its'!AG278,"")</f>
        <v/>
      </c>
    </row>
    <row r="1010" spans="1:3">
      <c r="A1010" t="str">
        <f>IF(OR($A$1="",'Post-its'!$B279=$A$1),'Post-its'!AE279,"")</f>
        <v/>
      </c>
      <c r="B1010" t="str">
        <f>IF(OR($A$1="",'Post-its'!$B279=$A$1),'Post-its'!AF279,"")</f>
        <v/>
      </c>
      <c r="C1010" t="str">
        <f>IF(OR($A$1="",'Post-its'!$B279=$A$1),'Post-its'!AG279,"")</f>
        <v/>
      </c>
    </row>
    <row r="1011" spans="1:3">
      <c r="A1011" t="str">
        <f>IF(OR($A$1="",'Post-its'!$B280=$A$1),'Post-its'!AE280,"")</f>
        <v>&lt;connection id="link-1-1273" from-id="1273" to-id="1272"/&gt;</v>
      </c>
      <c r="B1011" t="str">
        <f>IF(OR($A$1="",'Post-its'!$B280=$A$1),'Post-its'!AF280,"")</f>
        <v/>
      </c>
      <c r="C1011" t="str">
        <f>IF(OR($A$1="",'Post-its'!$B280=$A$1),'Post-its'!AG280,"")</f>
        <v/>
      </c>
    </row>
    <row r="1012" spans="1:3">
      <c r="A1012" t="str">
        <f>IF(OR($A$1="",'Post-its'!$B281=$A$1),'Post-its'!AE281,"")</f>
        <v>&lt;connection id="link-1-1274" from-id="1274" to-id="1272"/&gt;</v>
      </c>
      <c r="B1012" t="str">
        <f>IF(OR($A$1="",'Post-its'!$B281=$A$1),'Post-its'!AF281,"")</f>
        <v/>
      </c>
      <c r="C1012" t="str">
        <f>IF(OR($A$1="",'Post-its'!$B281=$A$1),'Post-its'!AG281,"")</f>
        <v/>
      </c>
    </row>
    <row r="1013" spans="1:3">
      <c r="A1013" t="str">
        <f>IF(OR($A$1="",'Post-its'!$B282=$A$1),'Post-its'!AE282,"")</f>
        <v/>
      </c>
      <c r="B1013" t="str">
        <f>IF(OR($A$1="",'Post-its'!$B282=$A$1),'Post-its'!AF282,"")</f>
        <v/>
      </c>
      <c r="C1013" t="str">
        <f>IF(OR($A$1="",'Post-its'!$B282=$A$1),'Post-its'!AG282,"")</f>
        <v/>
      </c>
    </row>
    <row r="1014" spans="1:3">
      <c r="A1014" t="str">
        <f>IF(OR($A$1="",'Post-its'!$B283=$A$1),'Post-its'!AE283,"")</f>
        <v>&lt;connection id="link-1-1276" from-id="1276" to-id="1275"/&gt;</v>
      </c>
      <c r="B1014" t="str">
        <f>IF(OR($A$1="",'Post-its'!$B283=$A$1),'Post-its'!AF283,"")</f>
        <v/>
      </c>
      <c r="C1014" t="str">
        <f>IF(OR($A$1="",'Post-its'!$B283=$A$1),'Post-its'!AG283,"")</f>
        <v/>
      </c>
    </row>
    <row r="1015" spans="1:3">
      <c r="A1015" t="str">
        <f>IF(OR($A$1="",'Post-its'!$B284=$A$1),'Post-its'!AE284,"")</f>
        <v>&lt;connection id="link-1-1277" from-id="1277" to-id="1258"/&gt;</v>
      </c>
      <c r="B1015" t="str">
        <f>IF(OR($A$1="",'Post-its'!$B284=$A$1),'Post-its'!AF284,"")</f>
        <v>&lt;connection id="link-2-1277" from-id="1277" to-id="1263"/&gt;</v>
      </c>
      <c r="C1015" t="str">
        <f>IF(OR($A$1="",'Post-its'!$B284=$A$1),'Post-its'!AG284,"")</f>
        <v/>
      </c>
    </row>
    <row r="1016" spans="1:3">
      <c r="A1016" t="str">
        <f>IF(OR($A$1="",'Post-its'!$B285=$A$1),'Post-its'!AE285,"")</f>
        <v>&lt;connection id="link-1-1278" from-id="1278" to-id="1263"/&gt;</v>
      </c>
      <c r="B1016" t="str">
        <f>IF(OR($A$1="",'Post-its'!$B285=$A$1),'Post-its'!AF285,"")</f>
        <v/>
      </c>
      <c r="C1016" t="str">
        <f>IF(OR($A$1="",'Post-its'!$B285=$A$1),'Post-its'!AG285,"")</f>
        <v/>
      </c>
    </row>
    <row r="1017" spans="1:3">
      <c r="A1017" t="str">
        <f>IF(OR($A$1="",'Post-its'!$B286=$A$1),'Post-its'!AE286,"")</f>
        <v>&lt;connection id="link-1-1279" from-id="1279" to-id="1263"/&gt;</v>
      </c>
      <c r="B1017" t="str">
        <f>IF(OR($A$1="",'Post-its'!$B286=$A$1),'Post-its'!AF286,"")</f>
        <v/>
      </c>
      <c r="C1017" t="str">
        <f>IF(OR($A$1="",'Post-its'!$B286=$A$1),'Post-its'!AG286,"")</f>
        <v/>
      </c>
    </row>
    <row r="1018" spans="1:3">
      <c r="A1018" t="str">
        <f>IF(OR($A$1="",'Post-its'!$B287=$A$1),'Post-its'!AE287,"")</f>
        <v>&lt;connection id="link-1-1280" from-id="1280" to-id="1266"/&gt;</v>
      </c>
      <c r="B1018" t="str">
        <f>IF(OR($A$1="",'Post-its'!$B287=$A$1),'Post-its'!AF287,"")</f>
        <v/>
      </c>
      <c r="C1018" t="str">
        <f>IF(OR($A$1="",'Post-its'!$B287=$A$1),'Post-its'!AG287,"")</f>
        <v/>
      </c>
    </row>
    <row r="1019" spans="1:3">
      <c r="A1019" t="str">
        <f>IF(OR($A$1="",'Post-its'!$B288=$A$1),'Post-its'!AE288,"")</f>
        <v>&lt;connection id="link-1-1281" from-id="1281" to-id="1266"/&gt;</v>
      </c>
      <c r="B1019" t="str">
        <f>IF(OR($A$1="",'Post-its'!$B288=$A$1),'Post-its'!AF288,"")</f>
        <v/>
      </c>
      <c r="C1019" t="str">
        <f>IF(OR($A$1="",'Post-its'!$B288=$A$1),'Post-its'!AG288,"")</f>
        <v/>
      </c>
    </row>
    <row r="1020" spans="1:3">
      <c r="A1020" t="str">
        <f>IF(OR($A$1="",'Post-its'!$B289=$A$1),'Post-its'!AE289,"")</f>
        <v>&lt;connection id="link-1-1282" from-id="1282" to-id="1266"/&gt;</v>
      </c>
      <c r="B1020" t="str">
        <f>IF(OR($A$1="",'Post-its'!$B289=$A$1),'Post-its'!AF289,"")</f>
        <v/>
      </c>
      <c r="C1020" t="str">
        <f>IF(OR($A$1="",'Post-its'!$B289=$A$1),'Post-its'!AG289,"")</f>
        <v/>
      </c>
    </row>
    <row r="1021" spans="1:3">
      <c r="A1021" t="str">
        <f>IF(OR($A$1="",'Post-its'!$B290=$A$1),'Post-its'!AE290,"")</f>
        <v>&lt;connection id="link-1-1283" from-id="1283" to-id="1260"/&gt;</v>
      </c>
      <c r="B1021" t="str">
        <f>IF(OR($A$1="",'Post-its'!$B290=$A$1),'Post-its'!AF290,"")</f>
        <v/>
      </c>
      <c r="C1021" t="str">
        <f>IF(OR($A$1="",'Post-its'!$B290=$A$1),'Post-its'!AG290,"")</f>
        <v/>
      </c>
    </row>
    <row r="1022" spans="1:3">
      <c r="A1022" t="str">
        <f>IF(OR($A$1="",'Post-its'!$B291=$A$1),'Post-its'!AE291,"")</f>
        <v>&lt;connection id="link-1-1284" from-id="1284" to-id="1272"/&gt;</v>
      </c>
      <c r="B1022" t="str">
        <f>IF(OR($A$1="",'Post-its'!$B291=$A$1),'Post-its'!AF291,"")</f>
        <v/>
      </c>
      <c r="C1022" t="str">
        <f>IF(OR($A$1="",'Post-its'!$B291=$A$1),'Post-its'!AG291,"")</f>
        <v/>
      </c>
    </row>
    <row r="1023" spans="1:3">
      <c r="A1023" t="str">
        <f>IF(OR($A$1="",'Post-its'!$B292=$A$1),'Post-its'!AE292,"")</f>
        <v>&lt;connection id="link-1-1285" from-id="1285" to-id="1272"/&gt;</v>
      </c>
      <c r="B1023" t="str">
        <f>IF(OR($A$1="",'Post-its'!$B292=$A$1),'Post-its'!AF292,"")</f>
        <v/>
      </c>
      <c r="C1023" t="str">
        <f>IF(OR($A$1="",'Post-its'!$B292=$A$1),'Post-its'!AG292,"")</f>
        <v/>
      </c>
    </row>
    <row r="1024" spans="1:3">
      <c r="A1024" t="str">
        <f>IF(OR($A$1="",'Post-its'!$B293=$A$1),'Post-its'!AE293,"")</f>
        <v>&lt;connection id="link-1-1286" from-id="1286" to-id="1272"/&gt;</v>
      </c>
      <c r="B1024" t="str">
        <f>IF(OR($A$1="",'Post-its'!$B293=$A$1),'Post-its'!AF293,"")</f>
        <v/>
      </c>
      <c r="C1024" t="str">
        <f>IF(OR($A$1="",'Post-its'!$B293=$A$1),'Post-its'!AG293,"")</f>
        <v/>
      </c>
    </row>
    <row r="1025" spans="1:3">
      <c r="A1025" t="str">
        <f>IF(OR($A$1="",'Post-its'!$B294=$A$1),'Post-its'!AE294,"")</f>
        <v>&lt;connection id="link-1-1287" from-id="1287" to-id="1285"/&gt;</v>
      </c>
      <c r="B1025" t="str">
        <f>IF(OR($A$1="",'Post-its'!$B294=$A$1),'Post-its'!AF294,"")</f>
        <v>&lt;connection id="link-2-1287" from-id="1287" to-id="1286"/&gt;</v>
      </c>
      <c r="C1025" t="str">
        <f>IF(OR($A$1="",'Post-its'!$B294=$A$1),'Post-its'!AG294,"")</f>
        <v/>
      </c>
    </row>
    <row r="1026" spans="1:3">
      <c r="A1026" t="str">
        <f>IF(OR($A$1="",'Post-its'!$B295=$A$1),'Post-its'!AE295,"")</f>
        <v>&lt;connection id="link-1-1288" from-id="1288" to-id="1258"/&gt;</v>
      </c>
      <c r="B1026" t="str">
        <f>IF(OR($A$1="",'Post-its'!$B295=$A$1),'Post-its'!AF295,"")</f>
        <v/>
      </c>
      <c r="C1026" t="str">
        <f>IF(OR($A$1="",'Post-its'!$B295=$A$1),'Post-its'!AG295,"")</f>
        <v/>
      </c>
    </row>
    <row r="1027" spans="1:3">
      <c r="A1027" t="str">
        <f>IF(OR($A$1="",'Post-its'!$B296=$A$1),'Post-its'!AE296,"")</f>
        <v>&lt;connection id="link-1-1289" from-id="1289" to-id="1258"/&gt;</v>
      </c>
      <c r="B1027" t="str">
        <f>IF(OR($A$1="",'Post-its'!$B296=$A$1),'Post-its'!AF296,"")</f>
        <v/>
      </c>
      <c r="C1027" t="str">
        <f>IF(OR($A$1="",'Post-its'!$B296=$A$1),'Post-its'!AG296,"")</f>
        <v/>
      </c>
    </row>
    <row r="1028" spans="1:3">
      <c r="A1028" t="str">
        <f>IF(OR($A$1="",'Post-its'!$B297=$A$1),'Post-its'!AE297,"")</f>
        <v>&lt;connection id="link-1-1290" from-id="1290" to-id="1263"/&gt;</v>
      </c>
      <c r="B1028" t="str">
        <f>IF(OR($A$1="",'Post-its'!$B297=$A$1),'Post-its'!AF297,"")</f>
        <v/>
      </c>
      <c r="C1028" t="str">
        <f>IF(OR($A$1="",'Post-its'!$B297=$A$1),'Post-its'!AG297,"")</f>
        <v/>
      </c>
    </row>
    <row r="1029" spans="1:3">
      <c r="A1029" t="str">
        <f>IF(OR($A$1="",'Post-its'!$B298=$A$1),'Post-its'!AE298,"")</f>
        <v>&lt;connection id="link-1-1291" from-id="1291" to-id="1263"/&gt;</v>
      </c>
      <c r="B1029" t="str">
        <f>IF(OR($A$1="",'Post-its'!$B298=$A$1),'Post-its'!AF298,"")</f>
        <v/>
      </c>
      <c r="C1029" t="str">
        <f>IF(OR($A$1="",'Post-its'!$B298=$A$1),'Post-its'!AG298,"")</f>
        <v/>
      </c>
    </row>
    <row r="1030" spans="1:3">
      <c r="A1030" t="str">
        <f>IF(OR($A$1="",'Post-its'!$B299=$A$1),'Post-its'!AE299,"")</f>
        <v>&lt;connection id="link-1-1292" from-id="1292" to-id="1263"/&gt;</v>
      </c>
      <c r="B1030" t="str">
        <f>IF(OR($A$1="",'Post-its'!$B299=$A$1),'Post-its'!AF299,"")</f>
        <v/>
      </c>
      <c r="C1030" t="str">
        <f>IF(OR($A$1="",'Post-its'!$B299=$A$1),'Post-its'!AG299,"")</f>
        <v/>
      </c>
    </row>
    <row r="1031" spans="1:3">
      <c r="A1031" t="str">
        <f>IF(OR($A$1="",'Post-its'!$B300=$A$1),'Post-its'!AE300,"")</f>
        <v>&lt;connection id="link-1-1293" from-id="1293" to-id="1284"/&gt;</v>
      </c>
      <c r="B1031" t="str">
        <f>IF(OR($A$1="",'Post-its'!$B300=$A$1),'Post-its'!AF300,"")</f>
        <v>&lt;connection id="link-2-1293" from-id="1293" to-id="1272"/&gt;</v>
      </c>
      <c r="C1031" t="str">
        <f>IF(OR($A$1="",'Post-its'!$B300=$A$1),'Post-its'!AG300,"")</f>
        <v/>
      </c>
    </row>
    <row r="1032" spans="1:3">
      <c r="A1032" t="str">
        <f>IF(OR($A$1="",'Post-its'!$B301=$A$1),'Post-its'!AE301,"")</f>
        <v>&lt;connection id="link-1-1294" from-id="1294" to-id="1275"/&gt;</v>
      </c>
      <c r="B1032" t="str">
        <f>IF(OR($A$1="",'Post-its'!$B301=$A$1),'Post-its'!AF301,"")</f>
        <v/>
      </c>
      <c r="C1032" t="str">
        <f>IF(OR($A$1="",'Post-its'!$B301=$A$1),'Post-its'!AG301,"")</f>
        <v/>
      </c>
    </row>
    <row r="1033" spans="1:3">
      <c r="A1033" t="str">
        <f>IF(OR($A$1="",'Post-its'!$B302=$A$1),'Post-its'!AE302,"")</f>
        <v>&lt;connection id="link-1-1295" from-id="1295" to-id="1284"/&gt;</v>
      </c>
      <c r="B1033" t="str">
        <f>IF(OR($A$1="",'Post-its'!$B302=$A$1),'Post-its'!AF302,"")</f>
        <v>&lt;connection id="link-2-1295" from-id="1295" to-id="1272"/&gt;</v>
      </c>
      <c r="C1033" t="str">
        <f>IF(OR($A$1="",'Post-its'!$B302=$A$1),'Post-its'!AG302,"")</f>
        <v/>
      </c>
    </row>
    <row r="1034" spans="1:3">
      <c r="A1034" t="str">
        <f>IF(OR($A$1="",'Post-its'!$B303=$A$1),'Post-its'!AE303,"")</f>
        <v>&lt;connection id="link-1-1296" from-id="1296" to-id="1266"/&gt;</v>
      </c>
      <c r="B1034" t="str">
        <f>IF(OR($A$1="",'Post-its'!$B303=$A$1),'Post-its'!AF303,"")</f>
        <v/>
      </c>
      <c r="C1034" t="str">
        <f>IF(OR($A$1="",'Post-its'!$B303=$A$1),'Post-its'!AG303,"")</f>
        <v/>
      </c>
    </row>
    <row r="1035" spans="1:3">
      <c r="A1035" t="str">
        <f>IF(OR($A$1="",'Post-its'!$B304=$A$1),'Post-its'!AE304,"")</f>
        <v>&lt;connection id="link-1-1297" from-id="1297" to-id="1263"/&gt;</v>
      </c>
      <c r="B1035" t="str">
        <f>IF(OR($A$1="",'Post-its'!$B304=$A$1),'Post-its'!AF304,"")</f>
        <v/>
      </c>
      <c r="C1035" t="str">
        <f>IF(OR($A$1="",'Post-its'!$B304=$A$1),'Post-its'!AG304,"")</f>
        <v/>
      </c>
    </row>
    <row r="1036" spans="1:3">
      <c r="A1036" t="str">
        <f>IF(OR($A$1="",'Post-its'!$B305=$A$1),'Post-its'!AE305,"")</f>
        <v>&lt;connection id="link-1-1298" from-id="1298" to-id="1284"/&gt;</v>
      </c>
      <c r="B1036" t="str">
        <f>IF(OR($A$1="",'Post-its'!$B305=$A$1),'Post-its'!AF305,"")</f>
        <v>&lt;connection id="link-2-1298" from-id="1298" to-id="1272"/&gt;</v>
      </c>
      <c r="C1036" t="str">
        <f>IF(OR($A$1="",'Post-its'!$B305=$A$1),'Post-its'!AG305,"")</f>
        <v/>
      </c>
    </row>
    <row r="1037" spans="1:3">
      <c r="A1037" t="str">
        <f>IF(OR($A$1="",'Post-its'!$B306=$A$1),'Post-its'!AE306,"")</f>
        <v>&lt;connection id="link-1-1299" from-id="1299" to-id="1270"/&gt;</v>
      </c>
      <c r="B1037" t="str">
        <f>IF(OR($A$1="",'Post-its'!$B306=$A$1),'Post-its'!AF306,"")</f>
        <v/>
      </c>
      <c r="C1037" t="str">
        <f>IF(OR($A$1="",'Post-its'!$B306=$A$1),'Post-its'!AG306,"")</f>
        <v/>
      </c>
    </row>
    <row r="1038" spans="1:3">
      <c r="A1038" t="str">
        <f>IF(OR($A$1="",'Post-its'!$B307=$A$1),'Post-its'!AE307,"")</f>
        <v>&lt;connection id="link-1-1300" from-id="1300" to-id="1275"/&gt;</v>
      </c>
      <c r="B1038" t="str">
        <f>IF(OR($A$1="",'Post-its'!$B307=$A$1),'Post-its'!AF307,"")</f>
        <v/>
      </c>
      <c r="C1038" t="str">
        <f>IF(OR($A$1="",'Post-its'!$B307=$A$1),'Post-its'!AG307,"")</f>
        <v/>
      </c>
    </row>
    <row r="1039" spans="1:3">
      <c r="A1039" t="str">
        <f>IF(OR($A$1="",'Post-its'!$B308=$A$1),'Post-its'!AE308,"")</f>
        <v/>
      </c>
      <c r="B1039" t="str">
        <f>IF(OR($A$1="",'Post-its'!$B308=$A$1),'Post-its'!AF308,"")</f>
        <v/>
      </c>
      <c r="C1039" t="str">
        <f>IF(OR($A$1="",'Post-its'!$B308=$A$1),'Post-its'!AG308,"")</f>
        <v/>
      </c>
    </row>
    <row r="1040" spans="1:3">
      <c r="A1040" t="str">
        <f>IF(OR($A$1="",'Post-its'!$B309=$A$1),'Post-its'!AE309,"")</f>
        <v>&lt;connection id="link-1-1302" from-id="1302" to-id="1301"/&gt;</v>
      </c>
      <c r="B1040" t="str">
        <f>IF(OR($A$1="",'Post-its'!$B309=$A$1),'Post-its'!AF309,"")</f>
        <v/>
      </c>
      <c r="C1040" t="str">
        <f>IF(OR($A$1="",'Post-its'!$B309=$A$1),'Post-its'!AG309,"")</f>
        <v/>
      </c>
    </row>
    <row r="1041" spans="1:3">
      <c r="A1041" t="str">
        <f>IF(OR($A$1="",'Post-its'!$B310=$A$1),'Post-its'!AE310,"")</f>
        <v/>
      </c>
      <c r="B1041" t="str">
        <f>IF(OR($A$1="",'Post-its'!$B310=$A$1),'Post-its'!AF310,"")</f>
        <v/>
      </c>
      <c r="C1041" t="str">
        <f>IF(OR($A$1="",'Post-its'!$B310=$A$1),'Post-its'!AG310,"")</f>
        <v/>
      </c>
    </row>
    <row r="1042" spans="1:3">
      <c r="A1042" t="str">
        <f>IF(OR($A$1="",'Post-its'!$B311=$A$1),'Post-its'!AE311,"")</f>
        <v/>
      </c>
      <c r="B1042" t="str">
        <f>IF(OR($A$1="",'Post-its'!$B311=$A$1),'Post-its'!AF311,"")</f>
        <v/>
      </c>
      <c r="C1042" t="str">
        <f>IF(OR($A$1="",'Post-its'!$B311=$A$1),'Post-its'!AG311,"")</f>
        <v/>
      </c>
    </row>
    <row r="1043" spans="1:3">
      <c r="A1043" t="str">
        <f>IF(OR($A$1="",'Post-its'!$B312=$A$1),'Post-its'!AE312,"")</f>
        <v/>
      </c>
      <c r="B1043" t="str">
        <f>IF(OR($A$1="",'Post-its'!$B312=$A$1),'Post-its'!AF312,"")</f>
        <v/>
      </c>
      <c r="C1043" t="str">
        <f>IF(OR($A$1="",'Post-its'!$B312=$A$1),'Post-its'!AG312,"")</f>
        <v/>
      </c>
    </row>
    <row r="1044" spans="1:3">
      <c r="A1044" t="str">
        <f>IF(OR($A$1="",'Post-its'!$B313=$A$1),'Post-its'!AE313,"")</f>
        <v/>
      </c>
      <c r="B1044" t="str">
        <f>IF(OR($A$1="",'Post-its'!$B313=$A$1),'Post-its'!AF313,"")</f>
        <v/>
      </c>
      <c r="C1044" t="str">
        <f>IF(OR($A$1="",'Post-its'!$B313=$A$1),'Post-its'!AG313,"")</f>
        <v/>
      </c>
    </row>
    <row r="1045" spans="1:3">
      <c r="A1045" t="str">
        <f>IF(OR($A$1="",'Post-its'!$B314=$A$1),'Post-its'!AE314,"")</f>
        <v/>
      </c>
      <c r="B1045" t="str">
        <f>IF(OR($A$1="",'Post-its'!$B314=$A$1),'Post-its'!AF314,"")</f>
        <v/>
      </c>
      <c r="C1045" t="str">
        <f>IF(OR($A$1="",'Post-its'!$B314=$A$1),'Post-its'!AG314,"")</f>
        <v/>
      </c>
    </row>
    <row r="1046" spans="1:3">
      <c r="A1046" t="str">
        <f>IF(OR($A$1="",'Post-its'!$B315=$A$1),'Post-its'!AE315,"")</f>
        <v/>
      </c>
      <c r="B1046" t="str">
        <f>IF(OR($A$1="",'Post-its'!$B315=$A$1),'Post-its'!AF315,"")</f>
        <v/>
      </c>
      <c r="C1046" t="str">
        <f>IF(OR($A$1="",'Post-its'!$B315=$A$1),'Post-its'!AG315,"")</f>
        <v/>
      </c>
    </row>
    <row r="1047" spans="1:3">
      <c r="A1047" t="str">
        <f>IF(OR($A$1="",'Post-its'!$B316=$A$1),'Post-its'!AE316,"")</f>
        <v/>
      </c>
      <c r="B1047" t="str">
        <f>IF(OR($A$1="",'Post-its'!$B316=$A$1),'Post-its'!AF316,"")</f>
        <v/>
      </c>
      <c r="C1047" t="str">
        <f>IF(OR($A$1="",'Post-its'!$B316=$A$1),'Post-its'!AG316,"")</f>
        <v/>
      </c>
    </row>
    <row r="1048" spans="1:3">
      <c r="A1048" t="str">
        <f>IF(OR($A$1="",'Post-its'!$B317=$A$1),'Post-its'!AE317,"")</f>
        <v>&lt;connection id="link-1-1310" from-id="1310" to-id="1309"/&gt;</v>
      </c>
      <c r="B1048" t="str">
        <f>IF(OR($A$1="",'Post-its'!$B317=$A$1),'Post-its'!AF317,"")</f>
        <v/>
      </c>
      <c r="C1048" t="str">
        <f>IF(OR($A$1="",'Post-its'!$B317=$A$1),'Post-its'!AG317,"")</f>
        <v/>
      </c>
    </row>
    <row r="1049" spans="1:3">
      <c r="A1049" t="str">
        <f>IF(OR($A$1="",'Post-its'!$B318=$A$1),'Post-its'!AE318,"")</f>
        <v>&lt;connection id="link-1-1311" from-id="1311" to-id="1309"/&gt;</v>
      </c>
      <c r="B1049" t="str">
        <f>IF(OR($A$1="",'Post-its'!$B318=$A$1),'Post-its'!AF318,"")</f>
        <v/>
      </c>
      <c r="C1049" t="str">
        <f>IF(OR($A$1="",'Post-its'!$B318=$A$1),'Post-its'!AG318,"")</f>
        <v/>
      </c>
    </row>
    <row r="1050" spans="1:3">
      <c r="A1050" t="str">
        <f>IF(OR($A$1="",'Post-its'!$B319=$A$1),'Post-its'!AE319,"")</f>
        <v/>
      </c>
      <c r="B1050" t="str">
        <f>IF(OR($A$1="",'Post-its'!$B319=$A$1),'Post-its'!AF319,"")</f>
        <v/>
      </c>
      <c r="C1050" t="str">
        <f>IF(OR($A$1="",'Post-its'!$B319=$A$1),'Post-its'!AG319,"")</f>
        <v/>
      </c>
    </row>
    <row r="1051" spans="1:3">
      <c r="A1051" t="str">
        <f>IF(OR($A$1="",'Post-its'!$B320=$A$1),'Post-its'!AE320,"")</f>
        <v>&lt;connection id="link-1-1313" from-id="1313" to-id="1312"/&gt;</v>
      </c>
      <c r="B1051" t="str">
        <f>IF(OR($A$1="",'Post-its'!$B320=$A$1),'Post-its'!AF320,"")</f>
        <v/>
      </c>
      <c r="C1051" t="str">
        <f>IF(OR($A$1="",'Post-its'!$B320=$A$1),'Post-its'!AG320,"")</f>
        <v/>
      </c>
    </row>
    <row r="1052" spans="1:3">
      <c r="A1052" t="str">
        <f>IF(OR($A$1="",'Post-its'!$B321=$A$1),'Post-its'!AE321,"")</f>
        <v>&lt;connection id="link-1-1314" from-id="1314" to-id="1312"/&gt;</v>
      </c>
      <c r="B1052" t="str">
        <f>IF(OR($A$1="",'Post-its'!$B321=$A$1),'Post-its'!AF321,"")</f>
        <v/>
      </c>
      <c r="C1052" t="str">
        <f>IF(OR($A$1="",'Post-its'!$B321=$A$1),'Post-its'!AG321,"")</f>
        <v/>
      </c>
    </row>
    <row r="1053" spans="1:3">
      <c r="A1053" t="str">
        <f>IF(OR($A$1="",'Post-its'!$B322=$A$1),'Post-its'!AE322,"")</f>
        <v>&lt;connection id="link-1-1315" from-id="1315" to-id="1301"/&gt;</v>
      </c>
      <c r="B1053" t="str">
        <f>IF(OR($A$1="",'Post-its'!$B322=$A$1),'Post-its'!AF322,"")</f>
        <v/>
      </c>
      <c r="C1053" t="str">
        <f>IF(OR($A$1="",'Post-its'!$B322=$A$1),'Post-its'!AG322,"")</f>
        <v/>
      </c>
    </row>
    <row r="1054" spans="1:3">
      <c r="A1054" t="str">
        <f>IF(OR($A$1="",'Post-its'!$B323=$A$1),'Post-its'!AE323,"")</f>
        <v>&lt;connection id="link-1-1316" from-id="1316" to-id="1315"/&gt;</v>
      </c>
      <c r="B1054" t="str">
        <f>IF(OR($A$1="",'Post-its'!$B323=$A$1),'Post-its'!AF323,"")</f>
        <v/>
      </c>
      <c r="C1054" t="str">
        <f>IF(OR($A$1="",'Post-its'!$B323=$A$1),'Post-its'!AG323,"")</f>
        <v/>
      </c>
    </row>
    <row r="1055" spans="1:3">
      <c r="A1055" t="str">
        <f>IF(OR($A$1="",'Post-its'!$B324=$A$1),'Post-its'!AE324,"")</f>
        <v>&lt;connection id="link-1-1317" from-id="1317" to-id="1303"/&gt;</v>
      </c>
      <c r="B1055" t="str">
        <f>IF(OR($A$1="",'Post-its'!$B324=$A$1),'Post-its'!AF324,"")</f>
        <v/>
      </c>
      <c r="C1055" t="str">
        <f>IF(OR($A$1="",'Post-its'!$B324=$A$1),'Post-its'!AG324,"")</f>
        <v/>
      </c>
    </row>
    <row r="1056" spans="1:3">
      <c r="A1056" t="str">
        <f>IF(OR($A$1="",'Post-its'!$B325=$A$1),'Post-its'!AE325,"")</f>
        <v>&lt;connection id="link-1-1318" from-id="1318" to-id="1306"/&gt;</v>
      </c>
      <c r="B1056" t="str">
        <f>IF(OR($A$1="",'Post-its'!$B325=$A$1),'Post-its'!AF325,"")</f>
        <v>&lt;connection id="link-2-1318" from-id="1318" to-id="1307"/&gt;</v>
      </c>
      <c r="C1056" t="str">
        <f>IF(OR($A$1="",'Post-its'!$B325=$A$1),'Post-its'!AG325,"")</f>
        <v>&lt;connection id="link-3-1318" from-id="1318" to-id="1308"/&gt;</v>
      </c>
    </row>
    <row r="1057" spans="1:3">
      <c r="A1057" t="str">
        <f>IF(OR($A$1="",'Post-its'!$B326=$A$1),'Post-its'!AE326,"")</f>
        <v>&lt;connection id="link-1-1319" from-id="1319" to-id="1305"/&gt;</v>
      </c>
      <c r="B1057" t="str">
        <f>IF(OR($A$1="",'Post-its'!$B326=$A$1),'Post-its'!AF326,"")</f>
        <v/>
      </c>
      <c r="C1057" t="str">
        <f>IF(OR($A$1="",'Post-its'!$B326=$A$1),'Post-its'!AG326,"")</f>
        <v/>
      </c>
    </row>
    <row r="1058" spans="1:3">
      <c r="A1058" t="str">
        <f>IF(OR($A$1="",'Post-its'!$B327=$A$1),'Post-its'!AE327,"")</f>
        <v>&lt;connection id="link-1-1320" from-id="1320" to-id="1319"/&gt;</v>
      </c>
      <c r="B1058" t="str">
        <f>IF(OR($A$1="",'Post-its'!$B327=$A$1),'Post-its'!AF327,"")</f>
        <v/>
      </c>
      <c r="C1058" t="str">
        <f>IF(OR($A$1="",'Post-its'!$B327=$A$1),'Post-its'!AG327,"")</f>
        <v/>
      </c>
    </row>
    <row r="1059" spans="1:3">
      <c r="A1059" t="str">
        <f>IF(OR($A$1="",'Post-its'!$B328=$A$1),'Post-its'!AE328,"")</f>
        <v>&lt;connection id="link-1-1321" from-id="1321" to-id="1309"/&gt;</v>
      </c>
      <c r="B1059" t="str">
        <f>IF(OR($A$1="",'Post-its'!$B328=$A$1),'Post-its'!AF328,"")</f>
        <v/>
      </c>
      <c r="C1059" t="str">
        <f>IF(OR($A$1="",'Post-its'!$B328=$A$1),'Post-its'!AG328,"")</f>
        <v/>
      </c>
    </row>
    <row r="1060" spans="1:3">
      <c r="A1060" t="str">
        <f>IF(OR($A$1="",'Post-its'!$B329=$A$1),'Post-its'!AE329,"")</f>
        <v>&lt;connection id="link-1-1322" from-id="1322" to-id="1306"/&gt;</v>
      </c>
      <c r="B1060" t="str">
        <f>IF(OR($A$1="",'Post-its'!$B329=$A$1),'Post-its'!AF329,"")</f>
        <v/>
      </c>
      <c r="C1060" t="str">
        <f>IF(OR($A$1="",'Post-its'!$B329=$A$1),'Post-its'!AG329,"")</f>
        <v/>
      </c>
    </row>
    <row r="1061" spans="1:3">
      <c r="A1061" t="str">
        <f>IF(OR($A$1="",'Post-its'!$B330=$A$1),'Post-its'!AE330,"")</f>
        <v>&lt;connection id="link-1-1323" from-id="1323" to-id="1312"/&gt;</v>
      </c>
      <c r="B1061" t="str">
        <f>IF(OR($A$1="",'Post-its'!$B330=$A$1),'Post-its'!AF330,"")</f>
        <v/>
      </c>
      <c r="C1061" t="str">
        <f>IF(OR($A$1="",'Post-its'!$B330=$A$1),'Post-its'!AG330,"")</f>
        <v/>
      </c>
    </row>
    <row r="1062" spans="1:3">
      <c r="A1062" t="str">
        <f>IF(OR($A$1="",'Post-its'!$B331=$A$1),'Post-its'!AE331,"")</f>
        <v>&lt;connection id="link-1-1324" from-id="1324" to-id="1323"/&gt;</v>
      </c>
      <c r="B1062" t="str">
        <f>IF(OR($A$1="",'Post-its'!$B331=$A$1),'Post-its'!AF331,"")</f>
        <v/>
      </c>
      <c r="C1062" t="str">
        <f>IF(OR($A$1="",'Post-its'!$B331=$A$1),'Post-its'!AG331,"")</f>
        <v/>
      </c>
    </row>
    <row r="1063" spans="1:3">
      <c r="A1063" t="str">
        <f>IF(OR($A$1="",'Post-its'!$B332=$A$1),'Post-its'!AE332,"")</f>
        <v>&lt;connection id="link-1-1325" from-id="1325" to-id="1323"/&gt;</v>
      </c>
      <c r="B1063" t="str">
        <f>IF(OR($A$1="",'Post-its'!$B332=$A$1),'Post-its'!AF332,"")</f>
        <v/>
      </c>
      <c r="C1063" t="str">
        <f>IF(OR($A$1="",'Post-its'!$B332=$A$1),'Post-its'!AG332,"")</f>
        <v/>
      </c>
    </row>
    <row r="1064" spans="1:3">
      <c r="A1064" t="str">
        <f>IF(OR($A$1="",'Post-its'!$B333=$A$1),'Post-its'!AE333,"")</f>
        <v>&lt;connection id="link-1-1326" from-id="1326" to-id="1321"/&gt;</v>
      </c>
      <c r="B1064" t="str">
        <f>IF(OR($A$1="",'Post-its'!$B333=$A$1),'Post-its'!AF333,"")</f>
        <v/>
      </c>
      <c r="C1064" t="str">
        <f>IF(OR($A$1="",'Post-its'!$B333=$A$1),'Post-its'!AG333,"")</f>
        <v/>
      </c>
    </row>
    <row r="1065" spans="1:3">
      <c r="A1065" t="str">
        <f>IF(OR($A$1="",'Post-its'!$B334=$A$1),'Post-its'!AE334,"")</f>
        <v>&lt;connection id="link-1-1327" from-id="1327" to-id="1312"/&gt;</v>
      </c>
      <c r="B1065" t="str">
        <f>IF(OR($A$1="",'Post-its'!$B334=$A$1),'Post-its'!AF334,"")</f>
        <v/>
      </c>
      <c r="C1065" t="str">
        <f>IF(OR($A$1="",'Post-its'!$B334=$A$1),'Post-its'!AG334,"")</f>
        <v/>
      </c>
    </row>
    <row r="1066" spans="1:3">
      <c r="A1066" t="str">
        <f>IF(OR($A$1="",'Post-its'!$B335=$A$1),'Post-its'!AE335,"")</f>
        <v>&lt;connection id="link-1-1328" from-id="1328" to-id="1304"/&gt;</v>
      </c>
      <c r="B1066" t="str">
        <f>IF(OR($A$1="",'Post-its'!$B335=$A$1),'Post-its'!AF335,"")</f>
        <v/>
      </c>
      <c r="C1066" t="str">
        <f>IF(OR($A$1="",'Post-its'!$B335=$A$1),'Post-its'!AG335,"")</f>
        <v/>
      </c>
    </row>
    <row r="1067" spans="1:3">
      <c r="A1067" t="str">
        <f>IF(OR($A$1="",'Post-its'!$B336=$A$1),'Post-its'!AE336,"")</f>
        <v>&lt;connection id="link-1-1329" from-id="1329" to-id="1307"/&gt;</v>
      </c>
      <c r="B1067" t="str">
        <f>IF(OR($A$1="",'Post-its'!$B336=$A$1),'Post-its'!AF336,"")</f>
        <v/>
      </c>
      <c r="C1067" t="str">
        <f>IF(OR($A$1="",'Post-its'!$B336=$A$1),'Post-its'!AG336,"")</f>
        <v/>
      </c>
    </row>
    <row r="1068" spans="1:3">
      <c r="A1068" t="str">
        <f>IF(OR($A$1="",'Post-its'!$B337=$A$1),'Post-its'!AE337,"")</f>
        <v>&lt;connection id="link-1-1330" from-id="1330" to-id="1307"/&gt;</v>
      </c>
      <c r="B1068" t="str">
        <f>IF(OR($A$1="",'Post-its'!$B337=$A$1),'Post-its'!AF337,"")</f>
        <v/>
      </c>
      <c r="C1068" t="str">
        <f>IF(OR($A$1="",'Post-its'!$B337=$A$1),'Post-its'!AG337,"")</f>
        <v/>
      </c>
    </row>
    <row r="1069" spans="1:3">
      <c r="A1069" t="str">
        <f>IF(OR($A$1="",'Post-its'!$B338=$A$1),'Post-its'!AE338,"")</f>
        <v>&lt;connection id="link-1-1331" from-id="1331" to-id="1319"/&gt;</v>
      </c>
      <c r="B1069" t="str">
        <f>IF(OR($A$1="",'Post-its'!$B338=$A$1),'Post-its'!AF338,"")</f>
        <v/>
      </c>
      <c r="C1069" t="str">
        <f>IF(OR($A$1="",'Post-its'!$B338=$A$1),'Post-its'!AG338,"")</f>
        <v/>
      </c>
    </row>
    <row r="1070" spans="1:3">
      <c r="A1070" t="str">
        <f>IF(OR($A$1="",'Post-its'!$B339=$A$1),'Post-its'!AE339,"")</f>
        <v>&lt;connection id="link-1-1332" from-id="1332" to-id="1318"/&gt;</v>
      </c>
      <c r="B1070" t="str">
        <f>IF(OR($A$1="",'Post-its'!$B339=$A$1),'Post-its'!AF339,"")</f>
        <v/>
      </c>
      <c r="C1070" t="str">
        <f>IF(OR($A$1="",'Post-its'!$B339=$A$1),'Post-its'!AG339,"")</f>
        <v/>
      </c>
    </row>
    <row r="1071" spans="1:3">
      <c r="A1071" t="str">
        <f>IF(OR($A$1="",'Post-its'!$B340=$A$1),'Post-its'!AE340,"")</f>
        <v>&lt;connection id="link-1-1333" from-id="1333" to-id="1321"/&gt;</v>
      </c>
      <c r="B1071" t="str">
        <f>IF(OR($A$1="",'Post-its'!$B340=$A$1),'Post-its'!AF340,"")</f>
        <v/>
      </c>
      <c r="C1071" t="str">
        <f>IF(OR($A$1="",'Post-its'!$B340=$A$1),'Post-its'!AG340,"")</f>
        <v/>
      </c>
    </row>
    <row r="1072" spans="1:3">
      <c r="A1072" t="str">
        <f>IF(OR($A$1="",'Post-its'!$B341=$A$1),'Post-its'!AE341,"")</f>
        <v>&lt;connection id="link-1-1334" from-id="1334" to-id="1317"/&gt;</v>
      </c>
      <c r="B1072" t="str">
        <f>IF(OR($A$1="",'Post-its'!$B341=$A$1),'Post-its'!AF341,"")</f>
        <v/>
      </c>
      <c r="C1072" t="str">
        <f>IF(OR($A$1="",'Post-its'!$B341=$A$1),'Post-its'!AG341,"")</f>
        <v/>
      </c>
    </row>
    <row r="1073" spans="1:3">
      <c r="A1073" t="str">
        <f>IF(OR($A$1="",'Post-its'!$B342=$A$1),'Post-its'!AE342,"")</f>
        <v>&lt;connection id="link-1-1335" from-id="1335" to-id="1318"/&gt;</v>
      </c>
      <c r="B1073" t="str">
        <f>IF(OR($A$1="",'Post-its'!$B342=$A$1),'Post-its'!AF342,"")</f>
        <v/>
      </c>
      <c r="C1073" t="str">
        <f>IF(OR($A$1="",'Post-its'!$B342=$A$1),'Post-its'!AG342,"")</f>
        <v/>
      </c>
    </row>
    <row r="1074" spans="1:3">
      <c r="A1074" t="str">
        <f>IF(OR($A$1="",'Post-its'!$B343=$A$1),'Post-its'!AE343,"")</f>
        <v>&lt;connection id="link-1-1336" from-id="1336" to-id="1319"/&gt;</v>
      </c>
      <c r="B1074" t="str">
        <f>IF(OR($A$1="",'Post-its'!$B343=$A$1),'Post-its'!AF343,"")</f>
        <v/>
      </c>
      <c r="C1074" t="str">
        <f>IF(OR($A$1="",'Post-its'!$B343=$A$1),'Post-its'!AG343,"")</f>
        <v/>
      </c>
    </row>
    <row r="1075" spans="1:3">
      <c r="A1075" t="str">
        <f>IF(OR($A$1="",'Post-its'!$B344=$A$1),'Post-its'!AE344,"")</f>
        <v>&lt;connection id="link-1-1337" from-id="1337" to-id="1336"/&gt;</v>
      </c>
      <c r="B1075" t="str">
        <f>IF(OR($A$1="",'Post-its'!$B344=$A$1),'Post-its'!AF344,"")</f>
        <v/>
      </c>
      <c r="C1075" t="str">
        <f>IF(OR($A$1="",'Post-its'!$B344=$A$1),'Post-its'!AG344,"")</f>
        <v/>
      </c>
    </row>
    <row r="1076" spans="1:3">
      <c r="A1076" t="str">
        <f>IF(OR($A$1="",'Post-its'!$B345=$A$1),'Post-its'!AE345,"")</f>
        <v>&lt;connection id="link-1-1338" from-id="1338" to-id="1336"/&gt;</v>
      </c>
      <c r="B1076" t="str">
        <f>IF(OR($A$1="",'Post-its'!$B345=$A$1),'Post-its'!AF345,"")</f>
        <v/>
      </c>
      <c r="C1076" t="str">
        <f>IF(OR($A$1="",'Post-its'!$B345=$A$1),'Post-its'!AG345,"")</f>
        <v/>
      </c>
    </row>
    <row r="1077" spans="1:3">
      <c r="A1077" t="str">
        <f>IF(OR($A$1="",'Post-its'!$B346=$A$1),'Post-its'!AE346,"")</f>
        <v>&lt;connection id="link-1-1339" from-id="1339" to-id="1336"/&gt;</v>
      </c>
      <c r="B1077" t="str">
        <f>IF(OR($A$1="",'Post-its'!$B346=$A$1),'Post-its'!AF346,"")</f>
        <v/>
      </c>
      <c r="C1077" t="str">
        <f>IF(OR($A$1="",'Post-its'!$B346=$A$1),'Post-its'!AG346,"")</f>
        <v/>
      </c>
    </row>
    <row r="1078" spans="1:3">
      <c r="A1078" t="str">
        <f>IF(OR($A$1="",'Post-its'!$B347=$A$1),'Post-its'!AE347,"")</f>
        <v>&lt;connection id="link-1-1340" from-id="1340" to-id="1336"/&gt;</v>
      </c>
      <c r="B1078" t="str">
        <f>IF(OR($A$1="",'Post-its'!$B347=$A$1),'Post-its'!AF347,"")</f>
        <v/>
      </c>
      <c r="C1078" t="str">
        <f>IF(OR($A$1="",'Post-its'!$B347=$A$1),'Post-its'!AG347,"")</f>
        <v/>
      </c>
    </row>
    <row r="1079" spans="1:3">
      <c r="A1079" t="str">
        <f>IF(OR($A$1="",'Post-its'!$B348=$A$1),'Post-its'!AE348,"")</f>
        <v>&lt;connection id="link-1-1341" from-id="1341" to-id="1322"/&gt;</v>
      </c>
      <c r="B1079" t="str">
        <f>IF(OR($A$1="",'Post-its'!$B348=$A$1),'Post-its'!AF348,"")</f>
        <v/>
      </c>
      <c r="C1079" t="str">
        <f>IF(OR($A$1="",'Post-its'!$B348=$A$1),'Post-its'!AG348,"")</f>
        <v/>
      </c>
    </row>
    <row r="1080" spans="1:3">
      <c r="A1080" t="str">
        <f>IF(OR($A$1="",'Post-its'!$B349=$A$1),'Post-its'!AE349,"")</f>
        <v>&lt;connection id="link-1-1342" from-id="1342" to-id="1322"/&gt;</v>
      </c>
      <c r="B1080" t="str">
        <f>IF(OR($A$1="",'Post-its'!$B349=$A$1),'Post-its'!AF349,"")</f>
        <v/>
      </c>
      <c r="C1080" t="str">
        <f>IF(OR($A$1="",'Post-its'!$B349=$A$1),'Post-its'!AG349,"")</f>
        <v/>
      </c>
    </row>
    <row r="1081" spans="1:3">
      <c r="A1081" t="str">
        <f>IF(OR($A$1="",'Post-its'!$B350=$A$1),'Post-its'!AE350,"")</f>
        <v>&lt;connection id="link-1-1343" from-id="1343" to-id="1322"/&gt;</v>
      </c>
      <c r="B1081" t="str">
        <f>IF(OR($A$1="",'Post-its'!$B350=$A$1),'Post-its'!AF350,"")</f>
        <v/>
      </c>
      <c r="C1081" t="str">
        <f>IF(OR($A$1="",'Post-its'!$B350=$A$1),'Post-its'!AG350,"")</f>
        <v/>
      </c>
    </row>
    <row r="1082" spans="1:3">
      <c r="A1082" t="str">
        <f>IF(OR($A$1="",'Post-its'!$B351=$A$1),'Post-its'!AE351,"")</f>
        <v>&lt;connection id="link-1-1344" from-id="1344" to-id="1323"/&gt;</v>
      </c>
      <c r="B1082" t="str">
        <f>IF(OR($A$1="",'Post-its'!$B351=$A$1),'Post-its'!AF351,"")</f>
        <v/>
      </c>
      <c r="C1082" t="str">
        <f>IF(OR($A$1="",'Post-its'!$B351=$A$1),'Post-its'!AG351,"")</f>
        <v/>
      </c>
    </row>
    <row r="1083" spans="1:3">
      <c r="A1083" t="str">
        <f>IF(OR($A$1="",'Post-its'!$B352=$A$1),'Post-its'!AE352,"")</f>
        <v>&lt;connection id="link-1-1345" from-id="1345" to-id="1323"/&gt;</v>
      </c>
      <c r="B1083" t="str">
        <f>IF(OR($A$1="",'Post-its'!$B352=$A$1),'Post-its'!AF352,"")</f>
        <v/>
      </c>
      <c r="C1083" t="str">
        <f>IF(OR($A$1="",'Post-its'!$B352=$A$1),'Post-its'!AG352,"")</f>
        <v/>
      </c>
    </row>
    <row r="1084" spans="1:3">
      <c r="A1084" t="str">
        <f>IF(OR($A$1="",'Post-its'!$B353=$A$1),'Post-its'!AE353,"")</f>
        <v>&lt;connection id="link-1-1346" from-id="1346" to-id="1345"/&gt;</v>
      </c>
      <c r="B1084" t="str">
        <f>IF(OR($A$1="",'Post-its'!$B353=$A$1),'Post-its'!AF353,"")</f>
        <v/>
      </c>
      <c r="C1084" t="str">
        <f>IF(OR($A$1="",'Post-its'!$B353=$A$1),'Post-its'!AG353,"")</f>
        <v/>
      </c>
    </row>
    <row r="1085" spans="1:3">
      <c r="A1085" t="str">
        <f>IF(OR($A$1="",'Post-its'!$B354=$A$1),'Post-its'!AE354,"")</f>
        <v>&lt;connection id="link-1-1347" from-id="1347" to-id="1318"/&gt;</v>
      </c>
      <c r="B1085" t="str">
        <f>IF(OR($A$1="",'Post-its'!$B354=$A$1),'Post-its'!AF354,"")</f>
        <v/>
      </c>
      <c r="C1085" t="str">
        <f>IF(OR($A$1="",'Post-its'!$B354=$A$1),'Post-its'!AG354,"")</f>
        <v/>
      </c>
    </row>
    <row r="1086" spans="1:3">
      <c r="A1086" t="str">
        <f>IF(OR($A$1="",'Post-its'!$B355=$A$1),'Post-its'!AE355,"")</f>
        <v>&lt;connection id="link-1-1348" from-id="1348" to-id="1318"/&gt;</v>
      </c>
      <c r="B1086" t="str">
        <f>IF(OR($A$1="",'Post-its'!$B355=$A$1),'Post-its'!AF355,"")</f>
        <v/>
      </c>
      <c r="C1086" t="str">
        <f>IF(OR($A$1="",'Post-its'!$B355=$A$1),'Post-its'!AG355,"")</f>
        <v/>
      </c>
    </row>
    <row r="1087" spans="1:3">
      <c r="A1087" t="str">
        <f>IF(OR($A$1="",'Post-its'!$B356=$A$1),'Post-its'!AE356,"")</f>
        <v>&lt;connection id="link-1-1349" from-id="1349" to-id="1318"/&gt;</v>
      </c>
      <c r="B1087" t="str">
        <f>IF(OR($A$1="",'Post-its'!$B356=$A$1),'Post-its'!AF356,"")</f>
        <v/>
      </c>
      <c r="C1087" t="str">
        <f>IF(OR($A$1="",'Post-its'!$B356=$A$1),'Post-its'!AG356,"")</f>
        <v/>
      </c>
    </row>
    <row r="1088" spans="1:3">
      <c r="A1088" t="str">
        <f>IF(OR($A$1="",'Post-its'!$B357=$A$1),'Post-its'!AE357,"")</f>
        <v>&lt;connection id="link-1-1350" from-id="1350" to-id="1321"/&gt;</v>
      </c>
      <c r="B1088" t="str">
        <f>IF(OR($A$1="",'Post-its'!$B357=$A$1),'Post-its'!AF357,"")</f>
        <v/>
      </c>
      <c r="C1088" t="str">
        <f>IF(OR($A$1="",'Post-its'!$B357=$A$1),'Post-its'!AG357,"")</f>
        <v/>
      </c>
    </row>
    <row r="1089" spans="1:3">
      <c r="A1089" t="str">
        <f>IF(OR($A$1="",'Post-its'!$B358=$A$1),'Post-its'!AE358,"")</f>
        <v>&lt;connection id="link-1-1351" from-id="1351" to-id="1319"/&gt;</v>
      </c>
      <c r="B1089" t="str">
        <f>IF(OR($A$1="",'Post-its'!$B358=$A$1),'Post-its'!AF358,"")</f>
        <v>&lt;connection id="link-2-1351" from-id="1351" to-id="1323"/&gt;</v>
      </c>
      <c r="C1089" t="str">
        <f>IF(OR($A$1="",'Post-its'!$B358=$A$1),'Post-its'!AG358,"")</f>
        <v/>
      </c>
    </row>
    <row r="1090" spans="1:3">
      <c r="A1090" s="29" t="s">
        <v>736</v>
      </c>
    </row>
    <row r="1091" spans="1:3">
      <c r="A1091" s="29" t="s">
        <v>740</v>
      </c>
    </row>
    <row r="1092" spans="1:3">
      <c r="A1092" s="29" t="s">
        <v>761</v>
      </c>
    </row>
    <row r="1093" spans="1:3">
      <c r="A1093" s="29" t="s">
        <v>763</v>
      </c>
    </row>
    <row r="1094" spans="1:3">
      <c r="A1094" s="29" t="s">
        <v>742</v>
      </c>
    </row>
    <row r="1095" spans="1:3">
      <c r="A1095" s="29" t="s">
        <v>741</v>
      </c>
    </row>
    <row r="1096" spans="1:3">
      <c r="A1096" s="29" t="s">
        <v>779</v>
      </c>
    </row>
    <row r="1097" spans="1:3">
      <c r="A1097" s="29" t="s">
        <v>742</v>
      </c>
    </row>
    <row r="1098" spans="1:3">
      <c r="A1098" s="29" t="s">
        <v>743</v>
      </c>
    </row>
    <row r="1099" spans="1:3">
      <c r="A1099" s="29" t="s">
        <v>773</v>
      </c>
    </row>
    <row r="1100" spans="1:3">
      <c r="A1100" s="29" t="s">
        <v>742</v>
      </c>
    </row>
    <row r="1101" spans="1:3">
      <c r="A1101" s="29" t="s">
        <v>744</v>
      </c>
    </row>
    <row r="1102" spans="1:3">
      <c r="A1102" s="29" t="s">
        <v>775</v>
      </c>
    </row>
    <row r="1103" spans="1:3">
      <c r="A1103" s="29" t="s">
        <v>742</v>
      </c>
    </row>
    <row r="1104" spans="1:3">
      <c r="A1104" s="29" t="s">
        <v>745</v>
      </c>
    </row>
    <row r="1105" spans="1:1">
      <c r="A1105" s="29" t="s">
        <v>774</v>
      </c>
    </row>
    <row r="1106" spans="1:1">
      <c r="A1106" s="29" t="s">
        <v>742</v>
      </c>
    </row>
    <row r="1107" spans="1:1">
      <c r="A1107" s="29" t="s">
        <v>746</v>
      </c>
    </row>
    <row r="1108" spans="1:1">
      <c r="A1108" s="29" t="s">
        <v>776</v>
      </c>
    </row>
    <row r="1109" spans="1:1">
      <c r="A1109" s="29" t="s">
        <v>742</v>
      </c>
    </row>
    <row r="1110" spans="1:1">
      <c r="A1110" s="29" t="s">
        <v>747</v>
      </c>
    </row>
    <row r="1111" spans="1:1">
      <c r="A1111" s="29" t="s">
        <v>777</v>
      </c>
    </row>
    <row r="1112" spans="1:1">
      <c r="A1112" s="29" t="s">
        <v>742</v>
      </c>
    </row>
    <row r="1113" spans="1:1">
      <c r="A1113" s="29" t="s">
        <v>748</v>
      </c>
    </row>
    <row r="1114" spans="1:1">
      <c r="A1114" s="29" t="s">
        <v>778</v>
      </c>
    </row>
    <row r="1115" spans="1:1">
      <c r="A1115" s="29" t="s">
        <v>742</v>
      </c>
    </row>
    <row r="1116" spans="1:1">
      <c r="A1116" s="29" t="s">
        <v>749</v>
      </c>
    </row>
    <row r="1117" spans="1:1">
      <c r="A1117" s="29" t="s">
        <v>759</v>
      </c>
    </row>
    <row r="1118" spans="1:1">
      <c r="A1118" s="29" t="s">
        <v>762</v>
      </c>
    </row>
    <row r="1119" spans="1:1">
      <c r="A1119" s="29" t="s">
        <v>760</v>
      </c>
    </row>
    <row r="1120" spans="1:1">
      <c r="A1120" s="29" t="s">
        <v>750</v>
      </c>
    </row>
    <row r="1121" spans="1:1">
      <c r="A1121" s="29" t="s">
        <v>739</v>
      </c>
    </row>
  </sheetData>
  <sortState ref="A16:A22">
    <sortCondition ref="A16:A2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Post-its</vt:lpstr>
      <vt:lpstr>CXL</vt:lpstr>
    </vt:vector>
  </TitlesOfParts>
  <Company>Core Education UK &amp; University of Bolton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Millwood</dc:creator>
  <cp:lastModifiedBy>Richard Millwood</cp:lastModifiedBy>
  <dcterms:created xsi:type="dcterms:W3CDTF">2013-01-22T13:33:09Z</dcterms:created>
  <dcterms:modified xsi:type="dcterms:W3CDTF">2013-01-30T18:04:51Z</dcterms:modified>
</cp:coreProperties>
</file>