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23" i="1"/>
  <c r="C23"/>
  <c r="M18" l="1"/>
  <c r="G18"/>
  <c r="J18"/>
  <c r="H18"/>
  <c r="I18"/>
  <c r="K18"/>
  <c r="L18"/>
  <c r="M13"/>
  <c r="M14"/>
  <c r="M15"/>
  <c r="M16"/>
  <c r="M17"/>
  <c r="M12"/>
  <c r="M22"/>
  <c r="F31"/>
  <c r="E31"/>
  <c r="C31"/>
  <c r="F35"/>
  <c r="E33"/>
  <c r="E34"/>
  <c r="E32"/>
  <c r="C34"/>
  <c r="C33"/>
  <c r="C32"/>
  <c r="F33"/>
  <c r="F34"/>
  <c r="F32"/>
  <c r="H5"/>
  <c r="H6"/>
  <c r="H7"/>
  <c r="H8"/>
  <c r="H9"/>
  <c r="H12"/>
  <c r="H13"/>
  <c r="H14"/>
  <c r="H15"/>
  <c r="H16"/>
  <c r="H17"/>
  <c r="H4"/>
  <c r="G5"/>
  <c r="I5"/>
  <c r="J5"/>
  <c r="K5"/>
  <c r="L5"/>
  <c r="M5"/>
  <c r="G6"/>
  <c r="I6"/>
  <c r="J6"/>
  <c r="K6"/>
  <c r="L6"/>
  <c r="G7"/>
  <c r="I7"/>
  <c r="J7"/>
  <c r="K7"/>
  <c r="L7"/>
  <c r="M7"/>
  <c r="G8"/>
  <c r="I8"/>
  <c r="J8"/>
  <c r="K8"/>
  <c r="L8"/>
  <c r="G9"/>
  <c r="I9"/>
  <c r="J9"/>
  <c r="K9"/>
  <c r="L9"/>
  <c r="M9"/>
  <c r="G12"/>
  <c r="I12"/>
  <c r="J12"/>
  <c r="K12"/>
  <c r="L12"/>
  <c r="G13"/>
  <c r="I13"/>
  <c r="J13"/>
  <c r="K13"/>
  <c r="L13"/>
  <c r="G14"/>
  <c r="I14"/>
  <c r="J14"/>
  <c r="K14"/>
  <c r="L14"/>
  <c r="G15"/>
  <c r="I15"/>
  <c r="J15"/>
  <c r="K15"/>
  <c r="L15"/>
  <c r="G16"/>
  <c r="I16"/>
  <c r="J16"/>
  <c r="K16"/>
  <c r="L16"/>
  <c r="G17"/>
  <c r="I17"/>
  <c r="J17"/>
  <c r="K17"/>
  <c r="L17"/>
  <c r="L4"/>
  <c r="M4"/>
  <c r="K4"/>
  <c r="I4"/>
  <c r="G4"/>
  <c r="J4"/>
  <c r="M21"/>
  <c r="M20"/>
  <c r="M11"/>
  <c r="M8"/>
  <c r="M6"/>
  <c r="M3"/>
  <c r="M25"/>
</calcChain>
</file>

<file path=xl/comments1.xml><?xml version="1.0" encoding="utf-8"?>
<comments xmlns="http://schemas.openxmlformats.org/spreadsheetml/2006/main">
  <authors>
    <author>Fabio</author>
  </authors>
  <commentList>
    <comment ref="C6" authorId="0">
      <text>
        <r>
          <rPr>
            <b/>
            <sz val="8"/>
            <color indexed="81"/>
            <rFont val="Tahoma"/>
            <charset val="1"/>
          </rPr>
          <t>Fabio:</t>
        </r>
        <r>
          <rPr>
            <sz val="8"/>
            <color indexed="81"/>
            <rFont val="Tahoma"/>
            <charset val="1"/>
          </rPr>
          <t xml:space="preserve">
Manutenção CFTV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Fabio:</t>
        </r>
        <r>
          <rPr>
            <sz val="8"/>
            <color indexed="81"/>
            <rFont val="Tahoma"/>
            <family val="2"/>
          </rPr>
          <t xml:space="preserve">
Compras
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>Fabio:</t>
        </r>
        <r>
          <rPr>
            <sz val="8"/>
            <color indexed="81"/>
            <rFont val="Tahoma"/>
            <family val="2"/>
          </rPr>
          <t xml:space="preserve">
ADM 3dsat 
</t>
        </r>
      </text>
    </comment>
    <comment ref="C12" authorId="0">
      <text>
        <r>
          <rPr>
            <b/>
            <sz val="8"/>
            <color indexed="81"/>
            <rFont val="Tahoma"/>
            <charset val="1"/>
          </rPr>
          <t>Fabio:</t>
        </r>
        <r>
          <rPr>
            <sz val="8"/>
            <color indexed="81"/>
            <rFont val="Tahoma"/>
            <charset val="1"/>
          </rPr>
          <t xml:space="preserve">
Financeiro</t>
        </r>
      </text>
    </comment>
    <comment ref="C13" authorId="0">
      <text>
        <r>
          <rPr>
            <b/>
            <sz val="8"/>
            <color indexed="81"/>
            <rFont val="Tahoma"/>
            <charset val="1"/>
          </rPr>
          <t>Fabio:</t>
        </r>
        <r>
          <rPr>
            <sz val="8"/>
            <color indexed="81"/>
            <rFont val="Tahoma"/>
            <charset val="1"/>
          </rPr>
          <t xml:space="preserve">
Gestão de RH
Implantação de procedimentos</t>
        </r>
      </text>
    </comment>
    <comment ref="C14" authorId="0">
      <text>
        <r>
          <rPr>
            <b/>
            <sz val="8"/>
            <color indexed="81"/>
            <rFont val="Tahoma"/>
            <charset val="1"/>
          </rPr>
          <t>Fabio:</t>
        </r>
        <r>
          <rPr>
            <sz val="8"/>
            <color indexed="81"/>
            <rFont val="Tahoma"/>
            <charset val="1"/>
          </rPr>
          <t xml:space="preserve">
gerencia comercial
treinamento de representantes</t>
        </r>
      </text>
    </comment>
    <comment ref="C15" authorId="0">
      <text>
        <r>
          <rPr>
            <b/>
            <sz val="8"/>
            <color indexed="81"/>
            <rFont val="Tahoma"/>
            <charset val="1"/>
          </rPr>
          <t>Fabio:</t>
        </r>
        <r>
          <rPr>
            <sz val="8"/>
            <color indexed="81"/>
            <rFont val="Tahoma"/>
            <charset val="1"/>
          </rPr>
          <t xml:space="preserve">
Expedição
e precisamos de mais alguma coisa
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>Fabio:</t>
        </r>
        <r>
          <rPr>
            <sz val="8"/>
            <color indexed="81"/>
            <rFont val="Tahoma"/>
            <family val="2"/>
          </rPr>
          <t xml:space="preserve">
Assistencia tecnica
</t>
        </r>
      </text>
    </comment>
    <comment ref="C21" authorId="0">
      <text>
        <r>
          <rPr>
            <b/>
            <sz val="8"/>
            <color indexed="81"/>
            <rFont val="Tahoma"/>
            <charset val="1"/>
          </rPr>
          <t>Fabio:</t>
        </r>
        <r>
          <rPr>
            <sz val="8"/>
            <color indexed="81"/>
            <rFont val="Tahoma"/>
            <charset val="1"/>
          </rPr>
          <t xml:space="preserve">
trabalha aos sabados</t>
        </r>
      </text>
    </comment>
  </commentList>
</comments>
</file>

<file path=xl/sharedStrings.xml><?xml version="1.0" encoding="utf-8"?>
<sst xmlns="http://schemas.openxmlformats.org/spreadsheetml/2006/main" count="72" uniqueCount="51">
  <si>
    <t>Folha de pagamento</t>
  </si>
  <si>
    <t>Carlos</t>
  </si>
  <si>
    <t>Jorge</t>
  </si>
  <si>
    <t>Davi Gumieri</t>
  </si>
  <si>
    <t>Marcos</t>
  </si>
  <si>
    <t>Luciano</t>
  </si>
  <si>
    <t>Isabele</t>
  </si>
  <si>
    <t>Tamiris</t>
  </si>
  <si>
    <t>Mirian</t>
  </si>
  <si>
    <t>Uinderson</t>
  </si>
  <si>
    <t>Eduardo</t>
  </si>
  <si>
    <t>Alan</t>
  </si>
  <si>
    <t>Andressa</t>
  </si>
  <si>
    <t>douglas</t>
  </si>
  <si>
    <t>Luciano Umbelino</t>
  </si>
  <si>
    <t>PISO</t>
  </si>
  <si>
    <t>adicional de funçao</t>
  </si>
  <si>
    <t>Prov 13º</t>
  </si>
  <si>
    <t xml:space="preserve">Prov rescisão </t>
  </si>
  <si>
    <t>Prov férias abono</t>
  </si>
  <si>
    <t>prov. Feirista</t>
  </si>
  <si>
    <t>adicional extra</t>
  </si>
  <si>
    <t>total de pagamento</t>
  </si>
  <si>
    <t>inss 8%</t>
  </si>
  <si>
    <t>prov FGTS 8%</t>
  </si>
  <si>
    <t>desconto VT</t>
  </si>
  <si>
    <t>Desconto INSS</t>
  </si>
  <si>
    <t>O que cada um perde</t>
  </si>
  <si>
    <t>prov férias</t>
  </si>
  <si>
    <t>13º</t>
  </si>
  <si>
    <t>abono</t>
  </si>
  <si>
    <t>gumieri</t>
  </si>
  <si>
    <t xml:space="preserve">Fiscal Digital </t>
  </si>
  <si>
    <t>FGS Sistemas</t>
  </si>
  <si>
    <t>3DSAT</t>
  </si>
  <si>
    <t>Total de FOPAG</t>
  </si>
  <si>
    <t>Pro labore</t>
  </si>
  <si>
    <t>FGS</t>
  </si>
  <si>
    <t>FISCAL DIGITAL</t>
  </si>
  <si>
    <t>PRO LABORE</t>
  </si>
  <si>
    <t>TOTAL FOPAG</t>
  </si>
  <si>
    <t>PLR</t>
  </si>
  <si>
    <t>paga-se em 2010</t>
  </si>
  <si>
    <t>ano 2010</t>
  </si>
  <si>
    <t>paga</t>
  </si>
  <si>
    <t>implanta até julho 2010</t>
  </si>
  <si>
    <t>implanta ate julho 2010</t>
  </si>
  <si>
    <t>monta 3dsat</t>
  </si>
  <si>
    <t>paga-se plr</t>
  </si>
  <si>
    <t>em 2011</t>
  </si>
  <si>
    <t>Lucas</t>
  </si>
</sst>
</file>

<file path=xl/styles.xml><?xml version="1.0" encoding="utf-8"?>
<styleSheet xmlns="http://schemas.openxmlformats.org/spreadsheetml/2006/main">
  <numFmts count="2">
    <numFmt numFmtId="8" formatCode="&quot;R$ &quot;#,##0.00_);[Red]\(&quot;R$ &quot;#,##0.00\)"/>
    <numFmt numFmtId="164" formatCode="&quot;R$ &quot;#,##0.00"/>
  </numFmts>
  <fonts count="7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3" fillId="3" borderId="0" xfId="0" applyFont="1" applyFill="1"/>
    <xf numFmtId="164" fontId="3" fillId="3" borderId="0" xfId="0" applyNumberFormat="1" applyFont="1" applyFill="1"/>
    <xf numFmtId="8" fontId="0" fillId="2" borderId="0" xfId="0" applyNumberFormat="1" applyFill="1"/>
    <xf numFmtId="0" fontId="0" fillId="4" borderId="0" xfId="0" applyFill="1"/>
    <xf numFmtId="164" fontId="0" fillId="4" borderId="0" xfId="0" applyNumberFormat="1" applyFill="1"/>
    <xf numFmtId="164" fontId="4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H25" sqref="H25"/>
    </sheetView>
  </sheetViews>
  <sheetFormatPr defaultRowHeight="15"/>
  <cols>
    <col min="1" max="5" width="19.140625" customWidth="1"/>
    <col min="6" max="6" width="20.28515625" customWidth="1"/>
    <col min="7" max="9" width="22" customWidth="1"/>
    <col min="10" max="10" width="18.7109375" customWidth="1"/>
    <col min="11" max="11" width="19.7109375" customWidth="1"/>
    <col min="12" max="12" width="16.140625" customWidth="1"/>
    <col min="13" max="13" width="32.42578125" customWidth="1"/>
  </cols>
  <sheetData>
    <row r="1" spans="1:14">
      <c r="A1" t="s">
        <v>0</v>
      </c>
      <c r="B1" t="s">
        <v>15</v>
      </c>
      <c r="C1" t="s">
        <v>16</v>
      </c>
      <c r="D1" t="s">
        <v>21</v>
      </c>
      <c r="E1" t="s">
        <v>25</v>
      </c>
      <c r="F1" t="s">
        <v>26</v>
      </c>
      <c r="G1" t="s">
        <v>24</v>
      </c>
      <c r="H1" t="s">
        <v>23</v>
      </c>
      <c r="I1" t="s">
        <v>17</v>
      </c>
      <c r="J1" t="s">
        <v>18</v>
      </c>
      <c r="K1" t="s">
        <v>19</v>
      </c>
      <c r="L1" t="s">
        <v>20</v>
      </c>
      <c r="M1" t="s">
        <v>22</v>
      </c>
    </row>
    <row r="3" spans="1:14" s="6" customFormat="1">
      <c r="A3" s="6" t="s">
        <v>34</v>
      </c>
      <c r="M3" s="7">
        <f>SUM(M4:M9)</f>
        <v>8042.16</v>
      </c>
      <c r="N3" s="6" t="s">
        <v>34</v>
      </c>
    </row>
    <row r="4" spans="1:14">
      <c r="A4" t="s">
        <v>1</v>
      </c>
      <c r="B4">
        <v>582</v>
      </c>
      <c r="D4">
        <v>2501.89</v>
      </c>
      <c r="E4" s="2">
        <v>24.44</v>
      </c>
      <c r="F4" s="3">
        <v>46.56</v>
      </c>
      <c r="G4" s="1">
        <f t="shared" ref="G4:G9" si="0">SUM(B4*8%)</f>
        <v>46.56</v>
      </c>
      <c r="H4" s="1">
        <f t="shared" ref="H4:H9" si="1">SUM(B4*8%)</f>
        <v>46.56</v>
      </c>
      <c r="I4" s="1">
        <f t="shared" ref="I4:I9" si="2">SUM(B4/12)</f>
        <v>48.5</v>
      </c>
      <c r="J4" s="1">
        <f t="shared" ref="J4:J9" si="3">SUM(G4*50%)</f>
        <v>23.28</v>
      </c>
      <c r="K4" s="1">
        <f t="shared" ref="K4:K9" si="4">SUM(B4/3/12)</f>
        <v>16.166666666666668</v>
      </c>
      <c r="L4">
        <f t="shared" ref="L4:L9" si="5">SUM(B4/12)</f>
        <v>48.5</v>
      </c>
      <c r="M4" s="1">
        <f t="shared" ref="M4:M9" si="6">SUM(L4,K4,J4,I4,H4,G4,D4,B4)-(E4+F4)</f>
        <v>3242.4566666666665</v>
      </c>
    </row>
    <row r="5" spans="1:14">
      <c r="A5" t="s">
        <v>2</v>
      </c>
      <c r="B5">
        <v>582</v>
      </c>
      <c r="D5">
        <v>1096.8699999999999</v>
      </c>
      <c r="E5" s="2">
        <v>24.44</v>
      </c>
      <c r="F5" s="3">
        <v>46.56</v>
      </c>
      <c r="G5" s="1">
        <f t="shared" si="0"/>
        <v>46.56</v>
      </c>
      <c r="H5" s="1">
        <f t="shared" si="1"/>
        <v>46.56</v>
      </c>
      <c r="I5" s="1">
        <f t="shared" si="2"/>
        <v>48.5</v>
      </c>
      <c r="J5" s="1">
        <f t="shared" si="3"/>
        <v>23.28</v>
      </c>
      <c r="K5" s="1">
        <f t="shared" si="4"/>
        <v>16.166666666666668</v>
      </c>
      <c r="L5">
        <f t="shared" si="5"/>
        <v>48.5</v>
      </c>
      <c r="M5" s="1">
        <f t="shared" si="6"/>
        <v>1837.4366666666665</v>
      </c>
    </row>
    <row r="6" spans="1:14">
      <c r="A6" t="s">
        <v>3</v>
      </c>
      <c r="B6">
        <v>582</v>
      </c>
      <c r="C6">
        <v>620</v>
      </c>
      <c r="E6" s="2">
        <v>24.44</v>
      </c>
      <c r="F6" s="3">
        <v>46.56</v>
      </c>
      <c r="G6" s="1">
        <f t="shared" si="0"/>
        <v>46.56</v>
      </c>
      <c r="H6" s="1">
        <f t="shared" si="1"/>
        <v>46.56</v>
      </c>
      <c r="I6" s="1">
        <f t="shared" si="2"/>
        <v>48.5</v>
      </c>
      <c r="J6" s="1">
        <f t="shared" si="3"/>
        <v>23.28</v>
      </c>
      <c r="K6" s="1">
        <f t="shared" si="4"/>
        <v>16.166666666666668</v>
      </c>
      <c r="L6">
        <f t="shared" si="5"/>
        <v>48.5</v>
      </c>
      <c r="M6" s="1">
        <f t="shared" si="6"/>
        <v>740.56666666666661</v>
      </c>
    </row>
    <row r="7" spans="1:14">
      <c r="A7" t="s">
        <v>4</v>
      </c>
      <c r="B7">
        <v>582</v>
      </c>
      <c r="E7" s="2">
        <v>24.44</v>
      </c>
      <c r="F7" s="3">
        <v>46.56</v>
      </c>
      <c r="G7" s="1">
        <f t="shared" si="0"/>
        <v>46.56</v>
      </c>
      <c r="H7" s="1">
        <f t="shared" si="1"/>
        <v>46.56</v>
      </c>
      <c r="I7" s="1">
        <f t="shared" si="2"/>
        <v>48.5</v>
      </c>
      <c r="J7" s="1">
        <f t="shared" si="3"/>
        <v>23.28</v>
      </c>
      <c r="K7" s="1">
        <f t="shared" si="4"/>
        <v>16.166666666666668</v>
      </c>
      <c r="L7">
        <f t="shared" si="5"/>
        <v>48.5</v>
      </c>
      <c r="M7" s="1">
        <f t="shared" si="6"/>
        <v>740.56666666666661</v>
      </c>
    </row>
    <row r="8" spans="1:14">
      <c r="A8" t="s">
        <v>5</v>
      </c>
      <c r="B8">
        <v>582</v>
      </c>
      <c r="E8" s="2">
        <v>24.44</v>
      </c>
      <c r="F8" s="3">
        <v>46.56</v>
      </c>
      <c r="G8" s="1">
        <f t="shared" si="0"/>
        <v>46.56</v>
      </c>
      <c r="H8" s="1">
        <f t="shared" si="1"/>
        <v>46.56</v>
      </c>
      <c r="I8" s="1">
        <f t="shared" si="2"/>
        <v>48.5</v>
      </c>
      <c r="J8" s="1">
        <f t="shared" si="3"/>
        <v>23.28</v>
      </c>
      <c r="K8" s="1">
        <f t="shared" si="4"/>
        <v>16.166666666666668</v>
      </c>
      <c r="L8">
        <f t="shared" si="5"/>
        <v>48.5</v>
      </c>
      <c r="M8" s="1">
        <f t="shared" si="6"/>
        <v>740.56666666666661</v>
      </c>
    </row>
    <row r="9" spans="1:14">
      <c r="A9" t="s">
        <v>6</v>
      </c>
      <c r="B9">
        <v>582</v>
      </c>
      <c r="C9">
        <v>300</v>
      </c>
      <c r="E9" s="2">
        <v>24.44</v>
      </c>
      <c r="F9" s="3">
        <v>46.56</v>
      </c>
      <c r="G9" s="1">
        <f t="shared" si="0"/>
        <v>46.56</v>
      </c>
      <c r="H9" s="1">
        <f t="shared" si="1"/>
        <v>46.56</v>
      </c>
      <c r="I9" s="1">
        <f t="shared" si="2"/>
        <v>48.5</v>
      </c>
      <c r="J9" s="1">
        <f t="shared" si="3"/>
        <v>23.28</v>
      </c>
      <c r="K9" s="1">
        <f t="shared" si="4"/>
        <v>16.166666666666668</v>
      </c>
      <c r="L9">
        <f t="shared" si="5"/>
        <v>48.5</v>
      </c>
      <c r="M9" s="1">
        <f t="shared" si="6"/>
        <v>740.56666666666661</v>
      </c>
    </row>
    <row r="10" spans="1:14">
      <c r="E10" s="2"/>
      <c r="F10" s="3"/>
      <c r="G10" s="1"/>
      <c r="H10" s="1"/>
      <c r="I10" s="1"/>
      <c r="J10" s="1"/>
      <c r="K10" s="1"/>
      <c r="M10" s="1"/>
    </row>
    <row r="11" spans="1:14" s="6" customFormat="1">
      <c r="A11" s="6" t="s">
        <v>33</v>
      </c>
      <c r="E11" s="8"/>
      <c r="F11" s="9"/>
      <c r="G11" s="7"/>
      <c r="H11" s="7"/>
      <c r="I11" s="7"/>
      <c r="J11" s="7"/>
      <c r="K11" s="7"/>
      <c r="M11" s="7">
        <f>SUM(M12:M17)</f>
        <v>7101.9783333333326</v>
      </c>
      <c r="N11" s="6" t="s">
        <v>37</v>
      </c>
    </row>
    <row r="12" spans="1:14">
      <c r="A12" t="s">
        <v>7</v>
      </c>
      <c r="B12">
        <v>582</v>
      </c>
      <c r="C12">
        <v>300</v>
      </c>
      <c r="E12" s="2">
        <v>24.44</v>
      </c>
      <c r="F12" s="3">
        <v>46.56</v>
      </c>
      <c r="G12" s="1">
        <f t="shared" ref="G12:G18" si="7">SUM(B12*8%)</f>
        <v>46.56</v>
      </c>
      <c r="H12" s="1">
        <f t="shared" ref="H12:H18" si="8">SUM(B12*8%)</f>
        <v>46.56</v>
      </c>
      <c r="I12" s="1">
        <f t="shared" ref="I12:I18" si="9">SUM(B12/12)</f>
        <v>48.5</v>
      </c>
      <c r="J12" s="1">
        <f t="shared" ref="J12:J18" si="10">SUM(G12*50%)</f>
        <v>23.28</v>
      </c>
      <c r="K12" s="1">
        <f t="shared" ref="K12:K18" si="11">SUM(B12/3/12)</f>
        <v>16.166666666666668</v>
      </c>
      <c r="L12">
        <f t="shared" ref="L12:L18" si="12">SUM(B12/12)</f>
        <v>48.5</v>
      </c>
      <c r="M12" s="1">
        <f>SUM(L12,K12,J12,I12,H12,G12,D12,C12,B12)-(E12+F12)</f>
        <v>1040.5666666666666</v>
      </c>
    </row>
    <row r="13" spans="1:14">
      <c r="A13" t="s">
        <v>8</v>
      </c>
      <c r="B13">
        <v>582</v>
      </c>
      <c r="C13">
        <v>1418</v>
      </c>
      <c r="E13" s="2">
        <v>24.44</v>
      </c>
      <c r="F13" s="3">
        <v>46.56</v>
      </c>
      <c r="G13" s="1">
        <f t="shared" si="7"/>
        <v>46.56</v>
      </c>
      <c r="H13" s="1">
        <f t="shared" si="8"/>
        <v>46.56</v>
      </c>
      <c r="I13" s="1">
        <f t="shared" si="9"/>
        <v>48.5</v>
      </c>
      <c r="J13" s="1">
        <f t="shared" si="10"/>
        <v>23.28</v>
      </c>
      <c r="K13" s="1">
        <f t="shared" si="11"/>
        <v>16.166666666666668</v>
      </c>
      <c r="L13">
        <f t="shared" si="12"/>
        <v>48.5</v>
      </c>
      <c r="M13" s="1">
        <f t="shared" ref="M13:M18" si="13">SUM(L13,K13,J13,I13,H13,G13,D13,C13,B13)-(E13+F13)</f>
        <v>2158.5666666666666</v>
      </c>
    </row>
    <row r="14" spans="1:14">
      <c r="A14" t="s">
        <v>9</v>
      </c>
      <c r="B14">
        <v>582</v>
      </c>
      <c r="C14">
        <v>400</v>
      </c>
      <c r="E14" s="2">
        <v>24.44</v>
      </c>
      <c r="F14" s="3">
        <v>46.56</v>
      </c>
      <c r="G14" s="1">
        <f t="shared" si="7"/>
        <v>46.56</v>
      </c>
      <c r="H14" s="1">
        <f t="shared" si="8"/>
        <v>46.56</v>
      </c>
      <c r="I14" s="1">
        <f t="shared" si="9"/>
        <v>48.5</v>
      </c>
      <c r="J14" s="1">
        <f t="shared" si="10"/>
        <v>23.28</v>
      </c>
      <c r="K14" s="1">
        <f t="shared" si="11"/>
        <v>16.166666666666668</v>
      </c>
      <c r="L14">
        <f t="shared" si="12"/>
        <v>48.5</v>
      </c>
      <c r="M14" s="1">
        <f t="shared" si="13"/>
        <v>1140.5666666666666</v>
      </c>
    </row>
    <row r="15" spans="1:14">
      <c r="A15" t="s">
        <v>10</v>
      </c>
      <c r="B15">
        <v>582</v>
      </c>
      <c r="C15">
        <v>350</v>
      </c>
      <c r="E15" s="2">
        <v>24.44</v>
      </c>
      <c r="F15" s="3">
        <v>46.56</v>
      </c>
      <c r="G15" s="1">
        <f t="shared" si="7"/>
        <v>46.56</v>
      </c>
      <c r="H15" s="1">
        <f t="shared" si="8"/>
        <v>46.56</v>
      </c>
      <c r="I15" s="1">
        <f t="shared" si="9"/>
        <v>48.5</v>
      </c>
      <c r="J15" s="1">
        <f t="shared" si="10"/>
        <v>23.28</v>
      </c>
      <c r="K15" s="1">
        <f t="shared" si="11"/>
        <v>16.166666666666668</v>
      </c>
      <c r="L15">
        <f t="shared" si="12"/>
        <v>48.5</v>
      </c>
      <c r="M15" s="1">
        <f t="shared" si="13"/>
        <v>1090.5666666666666</v>
      </c>
    </row>
    <row r="16" spans="1:14">
      <c r="A16" t="s">
        <v>11</v>
      </c>
      <c r="B16">
        <v>582</v>
      </c>
      <c r="E16" s="2">
        <v>24.44</v>
      </c>
      <c r="F16" s="3">
        <v>46.56</v>
      </c>
      <c r="G16" s="1">
        <f t="shared" si="7"/>
        <v>46.56</v>
      </c>
      <c r="H16" s="1">
        <f t="shared" si="8"/>
        <v>46.56</v>
      </c>
      <c r="I16" s="1">
        <f t="shared" si="9"/>
        <v>48.5</v>
      </c>
      <c r="J16" s="1">
        <f t="shared" si="10"/>
        <v>23.28</v>
      </c>
      <c r="K16" s="1">
        <f t="shared" si="11"/>
        <v>16.166666666666668</v>
      </c>
      <c r="L16">
        <f t="shared" si="12"/>
        <v>48.5</v>
      </c>
      <c r="M16" s="1">
        <f t="shared" si="13"/>
        <v>740.56666666666661</v>
      </c>
    </row>
    <row r="17" spans="1:14">
      <c r="A17" t="s">
        <v>12</v>
      </c>
      <c r="B17">
        <v>611.1</v>
      </c>
      <c r="C17">
        <v>150</v>
      </c>
      <c r="E17" s="2">
        <v>24.44</v>
      </c>
      <c r="F17" s="3">
        <v>46.56</v>
      </c>
      <c r="G17" s="1">
        <f t="shared" si="7"/>
        <v>48.888000000000005</v>
      </c>
      <c r="H17" s="1">
        <f t="shared" si="8"/>
        <v>48.888000000000005</v>
      </c>
      <c r="I17" s="1">
        <f t="shared" si="9"/>
        <v>50.925000000000004</v>
      </c>
      <c r="J17" s="1">
        <f t="shared" si="10"/>
        <v>24.444000000000003</v>
      </c>
      <c r="K17" s="1">
        <f t="shared" si="11"/>
        <v>16.975000000000001</v>
      </c>
      <c r="L17">
        <f t="shared" si="12"/>
        <v>50.925000000000004</v>
      </c>
      <c r="M17" s="1">
        <f t="shared" si="13"/>
        <v>931.14499999999998</v>
      </c>
    </row>
    <row r="18" spans="1:14">
      <c r="A18" t="s">
        <v>50</v>
      </c>
      <c r="B18">
        <v>582</v>
      </c>
      <c r="E18" s="2">
        <v>24.44</v>
      </c>
      <c r="F18" s="3">
        <v>46.56</v>
      </c>
      <c r="G18" s="1">
        <f t="shared" si="7"/>
        <v>46.56</v>
      </c>
      <c r="H18" s="1">
        <f t="shared" si="8"/>
        <v>46.56</v>
      </c>
      <c r="I18" s="1">
        <f t="shared" si="9"/>
        <v>48.5</v>
      </c>
      <c r="J18" s="1">
        <f t="shared" si="10"/>
        <v>23.28</v>
      </c>
      <c r="K18" s="1">
        <f t="shared" si="11"/>
        <v>16.166666666666668</v>
      </c>
      <c r="L18">
        <f t="shared" si="12"/>
        <v>48.5</v>
      </c>
      <c r="M18" s="1">
        <f t="shared" si="13"/>
        <v>740.56666666666661</v>
      </c>
    </row>
    <row r="19" spans="1:14">
      <c r="E19" s="2"/>
      <c r="F19" s="3"/>
      <c r="G19" s="1"/>
      <c r="H19" s="1"/>
      <c r="I19" s="1"/>
      <c r="J19" s="1"/>
      <c r="K19" s="1"/>
      <c r="M19" s="1"/>
    </row>
    <row r="20" spans="1:14" s="6" customFormat="1">
      <c r="A20" s="6" t="s">
        <v>32</v>
      </c>
      <c r="E20" s="8"/>
      <c r="F20" s="9"/>
      <c r="G20" s="7"/>
      <c r="H20" s="7"/>
      <c r="I20" s="7"/>
      <c r="J20" s="7"/>
      <c r="K20" s="7"/>
      <c r="M20" s="7">
        <f>SUM(M21:M22)</f>
        <v>2700</v>
      </c>
      <c r="N20" s="6" t="s">
        <v>38</v>
      </c>
    </row>
    <row r="21" spans="1:14">
      <c r="A21" t="s">
        <v>13</v>
      </c>
      <c r="B21">
        <v>200</v>
      </c>
      <c r="C21">
        <v>40</v>
      </c>
      <c r="E21" s="2"/>
      <c r="F21" s="3"/>
      <c r="G21" s="1"/>
      <c r="H21" s="1"/>
      <c r="I21" s="1"/>
      <c r="J21" s="1"/>
      <c r="K21" s="1"/>
      <c r="M21" s="1">
        <f>SUM(L21,K21,J21,I21,H21,G21,D21,B21)-(E21+F21)</f>
        <v>200</v>
      </c>
    </row>
    <row r="22" spans="1:14">
      <c r="A22" t="s">
        <v>14</v>
      </c>
      <c r="B22">
        <v>2500</v>
      </c>
      <c r="E22" s="2"/>
      <c r="F22" s="3"/>
      <c r="G22" s="1"/>
      <c r="H22" s="1"/>
      <c r="I22" s="1"/>
      <c r="J22" s="1"/>
      <c r="K22" s="1"/>
      <c r="M22" s="1">
        <f>SUM(L22,K22,J22,I22,H22,G22,D22,B22)-(E22+F22)</f>
        <v>2500</v>
      </c>
    </row>
    <row r="23" spans="1:14">
      <c r="B23">
        <f>SUM(B3:B21)</f>
        <v>7795.1</v>
      </c>
      <c r="C23">
        <f>SUM(C3:C21)</f>
        <v>3578</v>
      </c>
      <c r="E23" s="2"/>
      <c r="F23" s="3"/>
      <c r="G23" s="1"/>
      <c r="H23" s="1"/>
      <c r="I23" s="1"/>
      <c r="J23" s="1"/>
      <c r="K23" s="1"/>
      <c r="M23" s="1"/>
    </row>
    <row r="24" spans="1:14">
      <c r="E24" s="2"/>
      <c r="F24" s="3"/>
      <c r="G24" s="1"/>
      <c r="H24" s="1"/>
      <c r="I24" s="1"/>
      <c r="J24" s="1"/>
      <c r="K24" s="1"/>
      <c r="M24" s="1"/>
    </row>
    <row r="25" spans="1:14" s="11" customFormat="1" ht="26.25">
      <c r="A25" s="11" t="s">
        <v>35</v>
      </c>
      <c r="F25" s="12"/>
      <c r="G25" s="12"/>
      <c r="H25" s="12"/>
      <c r="I25" s="12"/>
      <c r="J25" s="12"/>
      <c r="M25" s="13">
        <f>SUM(M3,M11,M20)+M26</f>
        <v>23844.138333333332</v>
      </c>
      <c r="N25" s="11" t="s">
        <v>40</v>
      </c>
    </row>
    <row r="26" spans="1:14" s="4" customFormat="1">
      <c r="A26" s="4" t="s">
        <v>36</v>
      </c>
      <c r="F26" s="5"/>
      <c r="G26" s="5"/>
      <c r="H26" s="5"/>
      <c r="I26" s="5"/>
      <c r="J26" s="5"/>
      <c r="M26" s="10">
        <v>6000</v>
      </c>
      <c r="N26" s="4" t="s">
        <v>39</v>
      </c>
    </row>
    <row r="27" spans="1:14">
      <c r="F27" s="1"/>
      <c r="G27" s="1"/>
      <c r="H27" s="1"/>
      <c r="I27" s="1"/>
      <c r="J27" s="1"/>
    </row>
    <row r="28" spans="1:14">
      <c r="F28" s="1"/>
      <c r="G28" s="1"/>
      <c r="H28" s="1"/>
      <c r="I28" s="1"/>
      <c r="J28" s="1"/>
    </row>
    <row r="29" spans="1:14">
      <c r="A29" t="s">
        <v>27</v>
      </c>
      <c r="C29" t="s">
        <v>29</v>
      </c>
      <c r="D29" t="s">
        <v>28</v>
      </c>
      <c r="E29" t="s">
        <v>30</v>
      </c>
      <c r="F29" s="1"/>
      <c r="G29" s="1" t="s">
        <v>43</v>
      </c>
      <c r="H29" s="1" t="s">
        <v>41</v>
      </c>
      <c r="I29" s="1" t="s">
        <v>49</v>
      </c>
      <c r="J29" s="1"/>
    </row>
    <row r="30" spans="1:14">
      <c r="F30" s="1"/>
      <c r="G30" s="1"/>
      <c r="H30" s="1"/>
      <c r="I30" s="1"/>
      <c r="J30" s="1"/>
    </row>
    <row r="31" spans="1:14">
      <c r="A31" t="s">
        <v>31</v>
      </c>
      <c r="B31">
        <v>620</v>
      </c>
      <c r="C31">
        <f>B31</f>
        <v>620</v>
      </c>
      <c r="E31">
        <f>SUM(B31/3)</f>
        <v>206.66666666666666</v>
      </c>
      <c r="F31">
        <f>SUM(C31,D31,E31)</f>
        <v>826.66666666666663</v>
      </c>
      <c r="G31" s="1" t="s">
        <v>42</v>
      </c>
      <c r="H31" s="1" t="s">
        <v>45</v>
      </c>
      <c r="I31" s="1" t="s">
        <v>48</v>
      </c>
      <c r="J31" s="1"/>
    </row>
    <row r="32" spans="1:14">
      <c r="A32" t="s">
        <v>9</v>
      </c>
      <c r="B32">
        <v>400</v>
      </c>
      <c r="C32">
        <f>B32</f>
        <v>400</v>
      </c>
      <c r="E32">
        <f>SUM(B32/3)</f>
        <v>133.33333333333334</v>
      </c>
      <c r="F32">
        <f>SUM(C32,D32,E32)</f>
        <v>533.33333333333337</v>
      </c>
      <c r="G32" t="s">
        <v>44</v>
      </c>
      <c r="H32" t="s">
        <v>46</v>
      </c>
      <c r="I32" t="s">
        <v>48</v>
      </c>
    </row>
    <row r="33" spans="1:9">
      <c r="A33" t="s">
        <v>10</v>
      </c>
      <c r="B33">
        <v>350</v>
      </c>
      <c r="C33">
        <f>B33</f>
        <v>350</v>
      </c>
      <c r="E33">
        <f>SUM(B33/3)</f>
        <v>116.66666666666667</v>
      </c>
      <c r="F33">
        <f>SUM(C33,D33,E33)</f>
        <v>466.66666666666669</v>
      </c>
      <c r="G33" s="1" t="s">
        <v>44</v>
      </c>
      <c r="H33" s="1" t="s">
        <v>46</v>
      </c>
      <c r="I33" t="s">
        <v>48</v>
      </c>
    </row>
    <row r="34" spans="1:9">
      <c r="A34" t="s">
        <v>8</v>
      </c>
      <c r="B34">
        <v>1418</v>
      </c>
      <c r="C34">
        <f>B34</f>
        <v>1418</v>
      </c>
      <c r="E34">
        <f>SUM(B34/3)</f>
        <v>472.66666666666669</v>
      </c>
      <c r="F34">
        <f>SUM(C34,D34,E34)</f>
        <v>1890.6666666666667</v>
      </c>
      <c r="G34" s="1" t="s">
        <v>44</v>
      </c>
      <c r="H34" s="1" t="s">
        <v>46</v>
      </c>
      <c r="I34" s="1" t="s">
        <v>48</v>
      </c>
    </row>
    <row r="35" spans="1:9">
      <c r="F35">
        <f>SUM(F32:F34)</f>
        <v>2890.666666666667</v>
      </c>
      <c r="G35" s="1" t="s">
        <v>44</v>
      </c>
      <c r="H35" s="1" t="s">
        <v>46</v>
      </c>
      <c r="I35" s="1" t="s">
        <v>48</v>
      </c>
    </row>
    <row r="36" spans="1:9">
      <c r="A36" t="s">
        <v>1</v>
      </c>
    </row>
    <row r="37" spans="1:9">
      <c r="A37" t="s">
        <v>2</v>
      </c>
      <c r="G37" s="1" t="s">
        <v>44</v>
      </c>
      <c r="H37" s="1" t="s">
        <v>47</v>
      </c>
      <c r="I37" t="s">
        <v>48</v>
      </c>
    </row>
    <row r="38" spans="1:9">
      <c r="G38" s="1" t="s">
        <v>44</v>
      </c>
      <c r="H38" s="1" t="s">
        <v>47</v>
      </c>
      <c r="I38" t="s">
        <v>48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FGS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Fabio</cp:lastModifiedBy>
  <dcterms:created xsi:type="dcterms:W3CDTF">2010-01-07T05:18:20Z</dcterms:created>
  <dcterms:modified xsi:type="dcterms:W3CDTF">2010-03-01T12:44:02Z</dcterms:modified>
</cp:coreProperties>
</file>